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5150" windowHeight="11790" tabRatio="917" firstSheet="3" activeTab="12"/>
  </bookViews>
  <sheets>
    <sheet name="表6.1" sheetId="18" r:id="rId1"/>
    <sheet name="表6.2" sheetId="17" r:id="rId2"/>
    <sheet name="表6.3" sheetId="38" r:id="rId3"/>
    <sheet name="表6.4" sheetId="15" r:id="rId4"/>
    <sheet name="表6.5" sheetId="14" r:id="rId5"/>
    <sheet name="表6.6" sheetId="20" r:id="rId6"/>
    <sheet name="表6.7" sheetId="30" r:id="rId7"/>
    <sheet name="表6.8" sheetId="29" r:id="rId8"/>
    <sheet name="表6.9" sheetId="3" r:id="rId9"/>
    <sheet name="表6.10" sheetId="4" r:id="rId10"/>
    <sheet name="表6.11（无）" sheetId="5" r:id="rId11"/>
    <sheet name="表6.12" sheetId="6" r:id="rId12"/>
    <sheet name="表6.13" sheetId="7" r:id="rId13"/>
    <sheet name="表7.1" sheetId="8" r:id="rId14"/>
    <sheet name="表7.2" sheetId="9" r:id="rId15"/>
    <sheet name="表7.3" sheetId="10" r:id="rId16"/>
    <sheet name="表7.4" sheetId="11" r:id="rId17"/>
    <sheet name="表7.5" sheetId="44" r:id="rId18"/>
  </sheets>
  <externalReferences>
    <externalReference r:id="rId19"/>
    <externalReference r:id="rId20"/>
  </externalReferences>
  <definedNames>
    <definedName name="_xlnm._FilterDatabase" localSheetId="13" hidden="1">表7.1!$A$4:$F$20</definedName>
    <definedName name="_xlnm._FilterDatabase" localSheetId="9" hidden="1">表6.10!$A$4:$L$107</definedName>
    <definedName name="_xlnm._FilterDatabase" localSheetId="11" hidden="1">表6.12!#REF!</definedName>
    <definedName name="_xlnm._FilterDatabase" localSheetId="12" hidden="1">表6.13!$A$4:$L$25</definedName>
    <definedName name="_xlnm._FilterDatabase" localSheetId="2" hidden="1">表6.3!$A$3:$K$101</definedName>
    <definedName name="_xlnm._FilterDatabase" localSheetId="5" hidden="1">表6.6!$A$4:$Z$23</definedName>
    <definedName name="_xlnm._FilterDatabase" localSheetId="6" hidden="1">表6.7!$A$5:$T$101</definedName>
    <definedName name="_xlnm._FilterDatabase" localSheetId="7" hidden="1">表6.8!#REF!</definedName>
    <definedName name="_xlnm._FilterDatabase" localSheetId="14" hidden="1">表7.2!$A$4:$AE$112</definedName>
    <definedName name="_xlnm.Print_Area" localSheetId="9">表6.10!$A$1:$L$90</definedName>
    <definedName name="_xlnm.Print_Area" localSheetId="11">表6.12!$A$1:$P$90</definedName>
    <definedName name="_xlnm.Print_Area" localSheetId="12">表6.13!$A$1:$K$25</definedName>
    <definedName name="_xlnm.Print_Area" localSheetId="2">表6.3!$A$1:$K$101</definedName>
    <definedName name="_xlnm.Print_Area" localSheetId="3">表6.4!$A$1:$O$7</definedName>
    <definedName name="_xlnm.Print_Area" localSheetId="4">表6.5!$A$1:$M$7</definedName>
    <definedName name="_xlnm.Print_Area" localSheetId="5">表6.6!$A$1:$Z$22</definedName>
    <definedName name="_xlnm.Print_Area" localSheetId="6">表6.7!$B$1:$T$101</definedName>
    <definedName name="_xlnm.Print_Area" localSheetId="7">表6.8!$A$1:$R$4</definedName>
    <definedName name="_xlnm.Print_Area" localSheetId="8">表6.9!$A$1:$L$109</definedName>
    <definedName name="_xlnm.Print_Area" localSheetId="14">表7.2!$A$1:$X$112</definedName>
    <definedName name="_xlnm.Print_Area" localSheetId="15">表7.3!$A$1:$J$7</definedName>
    <definedName name="_xlnm.Print_Area" localSheetId="16">表7.4!$A$1:$D$14</definedName>
    <definedName name="_xlnm.Print_Area" localSheetId="17">表7.5!$A$1:$R$17</definedName>
    <definedName name="_xlnm.Print_Titles" localSheetId="9">表6.10!$1:$4</definedName>
    <definedName name="_xlnm.Print_Titles" localSheetId="11">表6.12!$1:$4</definedName>
    <definedName name="_xlnm.Print_Titles" localSheetId="12">表6.13!$1:$4</definedName>
    <definedName name="_xlnm.Print_Titles" localSheetId="2">表6.3!$1:$3</definedName>
    <definedName name="_xlnm.Print_Titles" localSheetId="5">表6.6!$1:$4</definedName>
    <definedName name="_xlnm.Print_Titles" localSheetId="6">表6.7!$1:$5</definedName>
    <definedName name="_xlnm.Print_Titles" localSheetId="7">表6.8!$A:$A,表6.8!$1:$4</definedName>
    <definedName name="_xlnm.Print_Titles" localSheetId="8">表6.9!$1:$4</definedName>
    <definedName name="_xlnm.Print_Titles" localSheetId="14">表7.2!$1:$4</definedName>
    <definedName name="_xlnm.Print_Titles" localSheetId="17">表7.5!$1:$4</definedName>
  </definedNames>
  <calcPr calcId="144525"/>
</workbook>
</file>

<file path=xl/comments1.xml><?xml version="1.0" encoding="utf-8"?>
<comments xmlns="http://schemas.openxmlformats.org/spreadsheetml/2006/main">
  <authors>
    <author>Administrator</author>
    <author>DELL</author>
  </authors>
  <commentList>
    <comment ref="D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确认在库
</t>
        </r>
      </text>
    </comment>
    <comment ref="I12" authorId="1">
      <text>
        <r>
          <rPr>
            <b/>
            <sz val="9"/>
            <rFont val="宋体"/>
            <charset val="134"/>
          </rPr>
          <t>DELL:修改抵抗数据原地快8.53</t>
        </r>
      </text>
    </comment>
    <comment ref="I1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3个为一个项目</t>
        </r>
      </text>
    </comment>
  </commentList>
</comments>
</file>

<file path=xl/comments2.xml><?xml version="1.0" encoding="utf-8"?>
<comments xmlns="http://schemas.openxmlformats.org/spreadsheetml/2006/main">
  <authors>
    <author>Administrator</author>
  </authors>
  <commentList>
    <comment ref="B52" authorId="0">
      <text>
        <r>
          <rPr>
            <b/>
            <sz val="9"/>
            <rFont val="宋体"/>
            <charset val="134"/>
          </rPr>
          <t>Administrator:以上部分来源于入储地块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D6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C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确认在库
</t>
        </r>
      </text>
    </comment>
    <comment ref="D4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DELL</author>
  </authors>
  <commentList>
    <comment ref="F10" authorId="0">
      <text>
        <r>
          <rPr>
            <b/>
            <sz val="9"/>
            <rFont val="宋体"/>
            <charset val="134"/>
          </rPr>
          <t>DELL:修改抵抗数据原地快8.53</t>
        </r>
      </text>
    </comment>
  </commentList>
</comments>
</file>

<file path=xl/comments6.xml><?xml version="1.0" encoding="utf-8"?>
<comments xmlns="http://schemas.openxmlformats.org/spreadsheetml/2006/main">
  <authors>
    <author>Administrator</author>
  </authors>
  <commentList>
    <comment ref="D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确认在库
</t>
        </r>
      </text>
    </comment>
    <comment ref="J6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<sst xmlns="http://schemas.openxmlformats.org/spreadsheetml/2006/main" count="5713" uniqueCount="1177">
  <si>
    <t>表 6.1 前三年土地供应情况统计表</t>
  </si>
  <si>
    <t>单位： 公顷</t>
  </si>
  <si>
    <t>年度
供应情况</t>
  </si>
  <si>
    <t>国有建设用地供
应总面积</t>
  </si>
  <si>
    <t>其中来源
储备土地面积</t>
  </si>
  <si>
    <t>住宅用地</t>
  </si>
  <si>
    <t>商服用地</t>
  </si>
  <si>
    <t>工矿仓储用地</t>
  </si>
  <si>
    <t>合计</t>
  </si>
  <si>
    <t>年均</t>
  </si>
  <si>
    <t>注：储备土地供应面积依据土地储备监测监管系统填报信息进行填写。</t>
  </si>
  <si>
    <t>表 6.2 前三年储备资金来源情况统计表</t>
  </si>
  <si>
    <t>单位： 万元</t>
  </si>
  <si>
    <r>
      <rPr>
        <sz val="10"/>
        <rFont val="宋体"/>
        <charset val="134"/>
      </rPr>
      <t>年度</t>
    </r>
  </si>
  <si>
    <r>
      <rPr>
        <sz val="10"/>
        <rFont val="宋体"/>
        <charset val="134"/>
      </rPr>
      <t>国有土地出让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收入</t>
    </r>
  </si>
  <si>
    <r>
      <rPr>
        <sz val="10"/>
        <rFont val="宋体"/>
        <charset val="134"/>
      </rPr>
      <t>国有土地收益基金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收入</t>
    </r>
  </si>
  <si>
    <r>
      <rPr>
        <sz val="10"/>
        <rFont val="宋体"/>
        <charset val="134"/>
      </rPr>
      <t>财政部门从国有土地收益基金中安排用于土地储备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资金情况</t>
    </r>
  </si>
  <si>
    <r>
      <rPr>
        <sz val="10"/>
        <rFont val="宋体"/>
        <charset val="134"/>
      </rPr>
      <t>土地储备专项债券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发行额度</t>
    </r>
  </si>
  <si>
    <r>
      <rPr>
        <sz val="10"/>
        <rFont val="宋体"/>
        <charset val="134"/>
      </rPr>
      <t>备注</t>
    </r>
  </si>
  <si>
    <r>
      <rPr>
        <sz val="10"/>
        <rFont val="宋体"/>
        <charset val="134"/>
      </rPr>
      <t>金额</t>
    </r>
  </si>
  <si>
    <r>
      <rPr>
        <sz val="10"/>
        <rFont val="宋体"/>
        <charset val="134"/>
      </rPr>
      <t>占国有土地出让收入的比例</t>
    </r>
  </si>
  <si>
    <t>未发行债券</t>
  </si>
  <si>
    <t>-</t>
  </si>
  <si>
    <t>表 6.3 计划年度国有建设用地供应明细表</t>
  </si>
  <si>
    <t>序号</t>
  </si>
  <si>
    <t>地块编号</t>
  </si>
  <si>
    <t>地块名称</t>
  </si>
  <si>
    <t>位置</t>
  </si>
  <si>
    <t>规划用途</t>
  </si>
  <si>
    <t>预计供地
时间</t>
  </si>
  <si>
    <t>土地供
应方式</t>
  </si>
  <si>
    <t>规划可供
地面积</t>
  </si>
  <si>
    <t>是否
新增</t>
  </si>
  <si>
    <t>是否来源
于储备</t>
  </si>
  <si>
    <t>TC43090021003</t>
  </si>
  <si>
    <t>储2020-129、2020-130、2020-131、2020-132、649、621号</t>
  </si>
  <si>
    <t>十洲路西侧、天桥路南侧</t>
  </si>
  <si>
    <t>城镇住宅用地</t>
  </si>
  <si>
    <t>出让</t>
  </si>
  <si>
    <t>存量</t>
  </si>
  <si>
    <t>是</t>
  </si>
  <si>
    <t>TC43090021004</t>
  </si>
  <si>
    <t>储2018-042号</t>
  </si>
  <si>
    <t>凤山路以南，银城大道以东</t>
  </si>
  <si>
    <t>工业用地</t>
  </si>
  <si>
    <t>新增</t>
  </si>
  <si>
    <t>TC43090021013</t>
  </si>
  <si>
    <t>储2018-033/034/035号</t>
  </si>
  <si>
    <t>保留</t>
  </si>
  <si>
    <t>龙洲路西侧，徐家路南侧，荣盛项目东侧</t>
  </si>
  <si>
    <t>TC43090021019</t>
  </si>
  <si>
    <t>储2020-138号</t>
  </si>
  <si>
    <t>龙洲路西侧</t>
  </si>
  <si>
    <t>TC43090021105</t>
  </si>
  <si>
    <t>科力远项目（74批次）</t>
  </si>
  <si>
    <t>鱼形山路南侧，园山路东侧，杉木路西侧</t>
  </si>
  <si>
    <t>TC43090021108</t>
  </si>
  <si>
    <t>金康投资有限公司项目  （79批次）地块</t>
  </si>
  <si>
    <t>银城大道西侧、张湖路南侧，陆家坡路北侧</t>
  </si>
  <si>
    <t>TC43090021109</t>
  </si>
  <si>
    <t>金博2期地块</t>
  </si>
  <si>
    <t>鱼形山路以南，园山路以西，蒲塘路以北</t>
  </si>
  <si>
    <t>TC43090021115</t>
  </si>
  <si>
    <t>嘉铭茶厂项目地块</t>
  </si>
  <si>
    <t>晏家村路以南，319国道以东</t>
  </si>
  <si>
    <t>TC43090021122</t>
  </si>
  <si>
    <t>北大新世界学校用地（69批次）地块</t>
  </si>
  <si>
    <t>保留（面积16.07）</t>
  </si>
  <si>
    <t>鱼形山路北侧，月山路东侧</t>
  </si>
  <si>
    <t>教育用地</t>
  </si>
  <si>
    <t>否</t>
  </si>
  <si>
    <t>TC43090021123</t>
  </si>
  <si>
    <t>立波学校地块</t>
  </si>
  <si>
    <t>保留（面积16.74）</t>
  </si>
  <si>
    <t>云雾山路南侧、白杨路两侧</t>
  </si>
  <si>
    <t>TC43090021124</t>
  </si>
  <si>
    <t>清溪文化地块</t>
  </si>
  <si>
    <t>清溪村周立波景区</t>
  </si>
  <si>
    <t>文化设施用地</t>
  </si>
  <si>
    <t>TC43090021126</t>
  </si>
  <si>
    <t>机关二院地块</t>
  </si>
  <si>
    <t>桃花仑路以北，益阳市一中西侧</t>
  </si>
  <si>
    <t>TC43090021006</t>
  </si>
  <si>
    <t>储2019-014号</t>
  </si>
  <si>
    <t>马良路以北、五福路以南</t>
  </si>
  <si>
    <t>TC43090021007</t>
  </si>
  <si>
    <t>储2020-126号</t>
  </si>
  <si>
    <t>TC43090021130</t>
  </si>
  <si>
    <t>原马良粮食储备库地块</t>
  </si>
  <si>
    <t>马良路以东，五福路以北</t>
  </si>
  <si>
    <t>TC43090021132</t>
  </si>
  <si>
    <t>益阳市2020年第七批次地块一</t>
  </si>
  <si>
    <t>马良路以西，G234以南</t>
  </si>
  <si>
    <t>TC43090021134</t>
  </si>
  <si>
    <t>含铜危废、汽车拆解地块</t>
  </si>
  <si>
    <t>8.13号修改面积4.96</t>
  </si>
  <si>
    <t>益阳市资阳区进港公路以北</t>
  </si>
  <si>
    <t>TC43090021136</t>
  </si>
  <si>
    <t>工业用地地块</t>
  </si>
  <si>
    <t>青龙路北侧，利达路西侧</t>
  </si>
  <si>
    <t>TC43090021137</t>
  </si>
  <si>
    <t>金康线路板地块</t>
  </si>
  <si>
    <t>白马山路以东，资阳路以北</t>
  </si>
  <si>
    <t>TC43090021138</t>
  </si>
  <si>
    <t>菲美特二期</t>
  </si>
  <si>
    <t>TC43090021139</t>
  </si>
  <si>
    <t>西施园</t>
  </si>
  <si>
    <t>8.13号修改面积1.11</t>
  </si>
  <si>
    <t>益阳市资阳区利达路以西、茂源路以北</t>
  </si>
  <si>
    <t>TC43090021140</t>
  </si>
  <si>
    <t>明清古巷</t>
  </si>
  <si>
    <t>五一西路以南、向仓路以西</t>
  </si>
  <si>
    <t>TC43090021142</t>
  </si>
  <si>
    <t>伟仁电子地块</t>
  </si>
  <si>
    <t>梅林路以北、桃花仑东路以东</t>
  </si>
  <si>
    <t>TC43090021143</t>
  </si>
  <si>
    <t>凯晟电子地块</t>
  </si>
  <si>
    <t>TC43090021144</t>
  </si>
  <si>
    <t>宇恒电子地块</t>
  </si>
  <si>
    <t>梅林路以南、桃花仑东路以东</t>
  </si>
  <si>
    <t>TC43090021145</t>
  </si>
  <si>
    <t>华琳电子地块</t>
  </si>
  <si>
    <t>TC43090021146</t>
  </si>
  <si>
    <t>益众水工地块</t>
  </si>
  <si>
    <t>梅林路以南、桃花仑东路以东，杏林路以西</t>
  </si>
  <si>
    <t>TC43090021147</t>
  </si>
  <si>
    <t>和丰电子地块</t>
  </si>
  <si>
    <t>梨园路以北、春嘉路以西、九烈山麻制品厂用地以东</t>
  </si>
  <si>
    <t>TC43090021148</t>
  </si>
  <si>
    <t>兴盛食品地块</t>
  </si>
  <si>
    <t>春嘉路以西、梨园路以北，中裕包装以南</t>
  </si>
  <si>
    <t>TC43090021149</t>
  </si>
  <si>
    <t>亿源食品地块</t>
  </si>
  <si>
    <t>春嘉路以东、梨园路以北</t>
  </si>
  <si>
    <t>TC43090021150</t>
  </si>
  <si>
    <t>博峰电子地块</t>
  </si>
  <si>
    <t>工业大道以北，黑美人以西，月潭路以东</t>
  </si>
  <si>
    <t>TC43090021151</t>
  </si>
  <si>
    <t>辉骏科技地块</t>
  </si>
  <si>
    <t>工业大道以南，春嘉路以东，街坊路以北</t>
  </si>
  <si>
    <t>TC43090021152</t>
  </si>
  <si>
    <t>华葛食品地块</t>
  </si>
  <si>
    <t>梨园路以北、月潭路以东、319国道以西</t>
  </si>
  <si>
    <t>TC43090021153</t>
  </si>
  <si>
    <t>金江电子地块</t>
  </si>
  <si>
    <t>学府路以南、风河竹木用地以西、银龙棉业用地以北</t>
  </si>
  <si>
    <t>TC43090021154</t>
  </si>
  <si>
    <t>鑫鑫科技地块</t>
  </si>
  <si>
    <t>凤山路以北，益阳市药品检测所以西</t>
  </si>
  <si>
    <t>TC43090021155</t>
  </si>
  <si>
    <t>新华书店地块</t>
  </si>
  <si>
    <t>工业大道以北、春嘉路以西</t>
  </si>
  <si>
    <t>TC43090021156</t>
  </si>
  <si>
    <t>顺丰丰泰</t>
  </si>
  <si>
    <t>梨园路以南，关山路以北</t>
  </si>
  <si>
    <t>TC43090021157</t>
  </si>
  <si>
    <t>盛益商务中心地块</t>
  </si>
  <si>
    <t>益阳市赫山区十洲路西侧</t>
  </si>
  <si>
    <t>商务经融用地</t>
  </si>
  <si>
    <t>TC43090021159</t>
  </si>
  <si>
    <t>益阳大道以南A8#地块</t>
  </si>
  <si>
    <t>益阳大道南，团圆路以西</t>
  </si>
  <si>
    <t>TC43090021161</t>
  </si>
  <si>
    <t>久久毛巾厂存量收回地块</t>
  </si>
  <si>
    <t>会龙路南侧和北侧</t>
  </si>
  <si>
    <t>TC43090021016</t>
  </si>
  <si>
    <t>储2020-091号</t>
  </si>
  <si>
    <t>调整面积为9.51(不改)</t>
  </si>
  <si>
    <t>鱼形山路南侧，花亭路西侧</t>
  </si>
  <si>
    <t>TC43090021301</t>
  </si>
  <si>
    <t>消防五合一地块</t>
  </si>
  <si>
    <t>银城大道东侧、纬二路南侧</t>
  </si>
  <si>
    <t>公用设施用地</t>
  </si>
  <si>
    <t>划拨</t>
  </si>
  <si>
    <t>TC43090021302</t>
  </si>
  <si>
    <t>幼儿园地块</t>
  </si>
  <si>
    <t>2021年第六批次</t>
  </si>
  <si>
    <t>TC43090021303</t>
  </si>
  <si>
    <t>水口庙学校地块</t>
  </si>
  <si>
    <t>TC43090021304</t>
  </si>
  <si>
    <t>紫龙郡110KV输出变电工程地块</t>
  </si>
  <si>
    <t>TC43090021305</t>
  </si>
  <si>
    <t>梅林路二期、石竹路、董家路地块</t>
  </si>
  <si>
    <t>云雾山路南侧，云树路东侧</t>
  </si>
  <si>
    <t>城镇村道路用地</t>
  </si>
  <si>
    <t>TC43090021306</t>
  </si>
  <si>
    <t>江家坪变电站地块</t>
  </si>
  <si>
    <t>江家坪社区</t>
  </si>
  <si>
    <t>TC43090021010</t>
  </si>
  <si>
    <t>奥源地块</t>
  </si>
  <si>
    <t>城际干道东侧，陆家坡路北侧</t>
  </si>
  <si>
    <t>TC43090021163</t>
  </si>
  <si>
    <t>超频三项目（一期143亩，二期51亩）地块</t>
  </si>
  <si>
    <t>鱼形山路北侧，园山路东侧，杉木路西侧</t>
  </si>
  <si>
    <t>TC43090021307</t>
  </si>
  <si>
    <t>77批次（污水处理厂）地块</t>
  </si>
  <si>
    <t>谢林港镇政府后面</t>
  </si>
  <si>
    <t>TC43090021166</t>
  </si>
  <si>
    <t>伟源科技地块</t>
  </si>
  <si>
    <t>杉木路西侧，兰岭路以南</t>
  </si>
  <si>
    <t>TC43090021015</t>
  </si>
  <si>
    <t>储2020-120号</t>
  </si>
  <si>
    <t>石新桥村、云寨村</t>
  </si>
  <si>
    <t>TC43090021308</t>
  </si>
  <si>
    <t>76批次（高铁道路用地）地块</t>
  </si>
  <si>
    <t>高铁片区</t>
  </si>
  <si>
    <t>TC43090021309</t>
  </si>
  <si>
    <t>高铁道路地块</t>
  </si>
  <si>
    <t>TC43090021310</t>
  </si>
  <si>
    <t>27批次（雪花湾路、晏家村路补充用地）地块</t>
  </si>
  <si>
    <t>雪花湾路、晏家村路</t>
  </si>
  <si>
    <t>TC43090021311</t>
  </si>
  <si>
    <t>茶园路地块</t>
  </si>
  <si>
    <t>改面积（1.54）</t>
  </si>
  <si>
    <t>茶园路</t>
  </si>
  <si>
    <t>TC43090021312</t>
  </si>
  <si>
    <t>兰岭路（花亭路—银城大道）地块</t>
  </si>
  <si>
    <t>兰岭路（花亭路—银城大道）</t>
  </si>
  <si>
    <t>TC43090021313</t>
  </si>
  <si>
    <t>花亭路（兰岭路—鱼形山路）地块</t>
  </si>
  <si>
    <t>花亭路（兰岭路—鱼形山路）</t>
  </si>
  <si>
    <t>TC43090021168</t>
  </si>
  <si>
    <t>星之源二期地块</t>
  </si>
  <si>
    <t>TC43090021169</t>
  </si>
  <si>
    <t>群展电子地块</t>
  </si>
  <si>
    <t>8.13改面积5.70</t>
  </si>
  <si>
    <t>TC43090021170</t>
  </si>
  <si>
    <t>众邦精密地块</t>
  </si>
  <si>
    <t>8.13改面积3.10</t>
  </si>
  <si>
    <t>TC43090021172</t>
  </si>
  <si>
    <t>中铁搅拌厂地块</t>
  </si>
  <si>
    <t>TC43090021173</t>
  </si>
  <si>
    <t>宏盛电子地块</t>
  </si>
  <si>
    <t>8.13改面积1.86</t>
  </si>
  <si>
    <t>进港公路北侧</t>
  </si>
  <si>
    <t>TC43090021314</t>
  </si>
  <si>
    <t>G234地块</t>
  </si>
  <si>
    <t>资阳区长春至赫山区谢林港公路工程</t>
  </si>
  <si>
    <t>公路用地</t>
  </si>
  <si>
    <t>TC43090021315</t>
  </si>
  <si>
    <t>扬帆路地块</t>
  </si>
  <si>
    <t>南至益阳大道、北临资江</t>
  </si>
  <si>
    <t>TC43090021316</t>
  </si>
  <si>
    <t>北滨江路地块</t>
  </si>
  <si>
    <t>南临资江、西起青龙洲大桥、东至清水潭泵站</t>
  </si>
  <si>
    <t>TC43090021317</t>
  </si>
  <si>
    <t>龙洲书院地块</t>
  </si>
  <si>
    <t>南至资江路、北至滨江路、西至资滨巷</t>
  </si>
  <si>
    <t>TC43090021318</t>
  </si>
  <si>
    <t>三周文化馆地块</t>
  </si>
  <si>
    <t>南至资江路、北至滨江路、西邻太一御江城</t>
  </si>
  <si>
    <t>TC43090021178</t>
  </si>
  <si>
    <t>中科宇能</t>
  </si>
  <si>
    <t>益阳市城际干道东侧、兰岭路南侧、鑫兴嘉德项目南侧</t>
  </si>
  <si>
    <t>TC43090021133</t>
  </si>
  <si>
    <t>停保场地块</t>
  </si>
  <si>
    <t>TC43090021181</t>
  </si>
  <si>
    <t>长春工业地块一</t>
  </si>
  <si>
    <t>TC43090021182</t>
  </si>
  <si>
    <t>奥士康</t>
  </si>
  <si>
    <t>资阳路以南，幸福渠路以西</t>
  </si>
  <si>
    <t>TC43090021183</t>
  </si>
  <si>
    <t>长春工业地块二</t>
  </si>
  <si>
    <t>白马山路以南，关濑路以北</t>
  </si>
  <si>
    <t>TC43090021127</t>
  </si>
  <si>
    <t>碧波豪苑地块</t>
  </si>
  <si>
    <t>南滨江路以北、资滨巷以西，资江南路以南</t>
  </si>
  <si>
    <t>TC43090021129</t>
  </si>
  <si>
    <t>邻里中心（东部）地块</t>
  </si>
  <si>
    <t>调整面积为1.44</t>
  </si>
  <si>
    <t>东部迎春路北侧，服务区路东侧</t>
  </si>
  <si>
    <t>TC43090021141</t>
  </si>
  <si>
    <t>茶厂棚户区改造项目地块</t>
  </si>
  <si>
    <t>桃花仑西路以北、大桃北路以西</t>
  </si>
  <si>
    <t>TC43090021158</t>
  </si>
  <si>
    <t>针织内衣厂棚改片区地块</t>
  </si>
  <si>
    <t>益阳市陆贾山路</t>
  </si>
  <si>
    <t>TC43090021184</t>
  </si>
  <si>
    <t>万象地产地块</t>
  </si>
  <si>
    <t>益阳市资阳区长春经开区七鸭子路</t>
  </si>
  <si>
    <t>TC43090021128</t>
  </si>
  <si>
    <t>北辰阳光城地块</t>
  </si>
  <si>
    <t>龙洲路以西，金桃苑路以南</t>
  </si>
  <si>
    <t>TC43090021160</t>
  </si>
  <si>
    <t>益阳大道以南A9#地块</t>
  </si>
  <si>
    <t>TC43090021189</t>
  </si>
  <si>
    <t>创鑫公司邻里中心</t>
  </si>
  <si>
    <t>进港公路北侧，祝家园路西侧</t>
  </si>
  <si>
    <t>TC43090021190</t>
  </si>
  <si>
    <t>蓝城项目</t>
  </si>
  <si>
    <t>外环线东侧、内环线北侧</t>
  </si>
  <si>
    <t>TC43090021192</t>
  </si>
  <si>
    <t>益阳大道2号地</t>
  </si>
  <si>
    <t>益阳大道2号地二期用地</t>
  </si>
  <si>
    <t>TC43090021194</t>
  </si>
  <si>
    <t>交投银城一号地地块</t>
  </si>
  <si>
    <t>银城大道西侧、梓山路南侧</t>
  </si>
  <si>
    <t>TC43090021196</t>
  </si>
  <si>
    <t>龙岭投收回地块</t>
  </si>
  <si>
    <t>学府路以南，桃花仑路以东</t>
  </si>
  <si>
    <t>TC43090021218</t>
  </si>
  <si>
    <t>明清古巷（17号地块）</t>
  </si>
  <si>
    <t>其他商服用地</t>
  </si>
  <si>
    <t>TC43090021198</t>
  </si>
  <si>
    <t>茂林创业楼</t>
  </si>
  <si>
    <t>十洲路以东、赫山区粮店以南、街坊路以北</t>
  </si>
  <si>
    <t>TC43090021199</t>
  </si>
  <si>
    <t>新天地</t>
  </si>
  <si>
    <t>新增（未找到）</t>
  </si>
  <si>
    <t>陆贾山路一侧江华房地产公司临街商住楼</t>
  </si>
  <si>
    <t>TC43090021200</t>
  </si>
  <si>
    <t>集团公司高铁片区地块一</t>
  </si>
  <si>
    <t>站东路西侧、永福路北侧</t>
  </si>
  <si>
    <t>TC43090021201</t>
  </si>
  <si>
    <t>集团公司高铁片区地块二</t>
  </si>
  <si>
    <t>康富南路西侧、高新路东侧</t>
  </si>
  <si>
    <t>TC43090021202</t>
  </si>
  <si>
    <t>集团公司高铁片区地块三</t>
  </si>
  <si>
    <t>康富南路东侧、永福路以北</t>
  </si>
  <si>
    <t>TC43090021203</t>
  </si>
  <si>
    <t>高铁片区加油站项目地块</t>
  </si>
  <si>
    <t>云雾山路南侧、高新路西侧</t>
  </si>
  <si>
    <t>TC43090021204</t>
  </si>
  <si>
    <t>H区标准化厂房补征用地</t>
  </si>
  <si>
    <t>欧家冲路南侧、龙塘路东侧</t>
  </si>
  <si>
    <t>TC43090021205</t>
  </si>
  <si>
    <t>信维工业</t>
  </si>
  <si>
    <t>银城大道西侧、鱼形山路南侧</t>
  </si>
  <si>
    <t>TC43090021206</t>
  </si>
  <si>
    <t>大森林食品</t>
  </si>
  <si>
    <t>姚家湾资阳驾校用地以西</t>
  </si>
  <si>
    <t>TC43090021207</t>
  </si>
  <si>
    <t>德雄</t>
  </si>
  <si>
    <t>鱼形山路北侧、园山路以西、稳大电子项目用地东侧</t>
  </si>
  <si>
    <t>小计</t>
  </si>
  <si>
    <t>注：是否新增填写“存量”“增量”。</t>
  </si>
  <si>
    <t>表 6.4 计划年度国有建设用地供应计划表</t>
  </si>
  <si>
    <t>单位：公顷</t>
  </si>
  <si>
    <t xml:space="preserve">     地类
行政区</t>
  </si>
  <si>
    <t>公共管理与公共服务用地</t>
  </si>
  <si>
    <t>交通运输用地</t>
  </si>
  <si>
    <t>水域及水利设施用地</t>
  </si>
  <si>
    <t>特殊用地</t>
  </si>
  <si>
    <t>其中新增</t>
  </si>
  <si>
    <t>廉租房用地</t>
  </si>
  <si>
    <t>经济适用房用地</t>
  </si>
  <si>
    <t>商品房用地</t>
  </si>
  <si>
    <t>其他住宅用地</t>
  </si>
  <si>
    <t>市本级</t>
  </si>
  <si>
    <t>表 6.5 住宅用地供应计划表</t>
  </si>
  <si>
    <t>行政区</t>
  </si>
  <si>
    <t>中小套型商品住房用地</t>
  </si>
  <si>
    <t>公共租赁房用地</t>
  </si>
  <si>
    <t>棚改区改造用地</t>
  </si>
  <si>
    <t>安置房用地</t>
  </si>
  <si>
    <t>表6.6 既往年度储备土地库存地块信息统计表</t>
  </si>
  <si>
    <t>地块基本信息</t>
  </si>
  <si>
    <t>地块面积</t>
  </si>
  <si>
    <t>地块产权信息</t>
  </si>
  <si>
    <t>规划情况</t>
  </si>
  <si>
    <t>地块资产信息</t>
  </si>
  <si>
    <t>地块状态信息</t>
  </si>
  <si>
    <t>储备土地临时利用</t>
  </si>
  <si>
    <t>管护方式</t>
  </si>
  <si>
    <t>所属项目情况</t>
  </si>
  <si>
    <t>地块来源</t>
  </si>
  <si>
    <t>入库地块电子编号</t>
  </si>
  <si>
    <t>所在行政区名称</t>
  </si>
  <si>
    <t>入库时间</t>
  </si>
  <si>
    <t>取得方式</t>
  </si>
  <si>
    <t>四至范围</t>
  </si>
  <si>
    <t>总面积</t>
  </si>
  <si>
    <t>来源</t>
  </si>
  <si>
    <t>是否进行不动产登记</t>
  </si>
  <si>
    <t>容积率</t>
  </si>
  <si>
    <t>地块对应土地级别</t>
  </si>
  <si>
    <t>土地对应基准地价</t>
  </si>
  <si>
    <t>入库时资产评估价值</t>
  </si>
  <si>
    <t>地上物情况</t>
  </si>
  <si>
    <t>前期开发情况</t>
  </si>
  <si>
    <t>利用方式</t>
  </si>
  <si>
    <t>零星收入</t>
  </si>
  <si>
    <t>项目名称</t>
  </si>
  <si>
    <t>项目编号</t>
  </si>
  <si>
    <t>新增建设用地面积</t>
  </si>
  <si>
    <t>存量建设用地面积</t>
  </si>
  <si>
    <t>4309002018R00085</t>
  </si>
  <si>
    <t>赫山区赫山街道</t>
  </si>
  <si>
    <t>收回</t>
  </si>
  <si>
    <t>空地</t>
  </si>
  <si>
    <t>通路、供水、供气、供电、排水、通讯、土地平整</t>
  </si>
  <si>
    <t>无利用</t>
  </si>
  <si>
    <t>无</t>
  </si>
  <si>
    <t>属地管理</t>
  </si>
  <si>
    <t>农科所棚改项目</t>
  </si>
  <si>
    <t>B003</t>
  </si>
  <si>
    <t>其他机构需再次供应土地</t>
  </si>
  <si>
    <t>4309002021R000114</t>
  </si>
  <si>
    <t>改面积11.55</t>
  </si>
  <si>
    <t>赫山区龙岭工业园</t>
  </si>
  <si>
    <t>征地</t>
  </si>
  <si>
    <t>/</t>
  </si>
  <si>
    <t>通路、供水、供气、供电、排水、通讯、通暖、土地平整</t>
  </si>
  <si>
    <t>汉森三期项目</t>
  </si>
  <si>
    <t>B004</t>
  </si>
  <si>
    <t>其他机构批而未供土地</t>
  </si>
  <si>
    <t>TC43090021005</t>
  </si>
  <si>
    <t>4309002021R000136</t>
  </si>
  <si>
    <t>储2019-054号</t>
  </si>
  <si>
    <t>凤山路以南，蓉园路西侧</t>
  </si>
  <si>
    <t>B005</t>
  </si>
  <si>
    <t>4309002021R000120</t>
  </si>
  <si>
    <t>资阳区长春镇</t>
  </si>
  <si>
    <t>原马粮项目</t>
  </si>
  <si>
    <t>B006</t>
  </si>
  <si>
    <t>4309002021R000147</t>
  </si>
  <si>
    <t>TC43090021008</t>
  </si>
  <si>
    <t>4309002021R000057</t>
  </si>
  <si>
    <t>储2020-125号</t>
  </si>
  <si>
    <t>金华湖路以北，贺家桥路以东</t>
  </si>
  <si>
    <t>B008</t>
  </si>
  <si>
    <t>TC43090021009</t>
  </si>
  <si>
    <t>4309002021R000151</t>
  </si>
  <si>
    <t>储2019-051号</t>
  </si>
  <si>
    <t>赫山区会龙山街道</t>
  </si>
  <si>
    <t>中海船舶宗地一</t>
  </si>
  <si>
    <t>B009</t>
  </si>
  <si>
    <t>TC43090021011</t>
  </si>
  <si>
    <t>4309002021R000039</t>
  </si>
  <si>
    <t>储2016-005号</t>
  </si>
  <si>
    <t>改面积21.88？</t>
  </si>
  <si>
    <t>赫山区衡龙桥镇</t>
  </si>
  <si>
    <t>高新区衡龙桥镇龙桥村，城际干东北侧</t>
  </si>
  <si>
    <t>奥源项目</t>
  </si>
  <si>
    <t>B010</t>
  </si>
  <si>
    <t>TC43090021012</t>
  </si>
  <si>
    <t>4309002021R000021</t>
  </si>
  <si>
    <t>储2018-010号</t>
  </si>
  <si>
    <t>银城大道以东、晏家冲路以北</t>
  </si>
  <si>
    <t>有部分零散地上建筑物或构筑物</t>
  </si>
  <si>
    <t>B012</t>
  </si>
  <si>
    <t>4309002018R000085</t>
  </si>
  <si>
    <t>储备工业，供应住宅</t>
  </si>
  <si>
    <t>赫山区朝阳街道</t>
  </si>
  <si>
    <t>龙洲路西侧、博云高科北侧、龙洲路橡塑厂区</t>
  </si>
  <si>
    <t>橡塑项目</t>
  </si>
  <si>
    <t>B013</t>
  </si>
  <si>
    <t>TC43090021014</t>
  </si>
  <si>
    <t>4309002021R000016</t>
  </si>
  <si>
    <t>储2019-023号</t>
  </si>
  <si>
    <t>改面积6.29？</t>
  </si>
  <si>
    <t>兰岭路南侧、园山路西侧、龙塘路东侧、鱼形山路北侧</t>
  </si>
  <si>
    <t>B014</t>
  </si>
  <si>
    <t>4309002021R000049</t>
  </si>
  <si>
    <t>改面积0.72</t>
  </si>
  <si>
    <t>赫山区谢林港镇</t>
  </si>
  <si>
    <t>有完整的地上建筑物</t>
  </si>
  <si>
    <t>豆制品项目</t>
  </si>
  <si>
    <t>B015</t>
  </si>
  <si>
    <t>4309002021R000066</t>
  </si>
  <si>
    <t>鱼形山路南侧。花亭路东侧</t>
  </si>
  <si>
    <t>中心医院项目</t>
  </si>
  <si>
    <t>B016</t>
  </si>
  <si>
    <t>4309002021R000168</t>
  </si>
  <si>
    <t>收购</t>
  </si>
  <si>
    <t>交通存量收回项目</t>
  </si>
  <si>
    <t>B019</t>
  </si>
  <si>
    <t>储备机构正常储备土地</t>
  </si>
  <si>
    <t>TC43090021021</t>
  </si>
  <si>
    <t>4309002020R000027</t>
  </si>
  <si>
    <t>储2020-080号</t>
  </si>
  <si>
    <t>雨荷路西侧，桐株路南侧，白杨路东侧</t>
  </si>
  <si>
    <t>B021</t>
  </si>
  <si>
    <t>TC43090021022</t>
  </si>
  <si>
    <t>4309002020R000034</t>
  </si>
  <si>
    <t>储2020-081号</t>
  </si>
  <si>
    <t>雨荷路西侧，枣林路北侧，白杨路东侧</t>
  </si>
  <si>
    <t>B022</t>
  </si>
  <si>
    <t>TC43090021023</t>
  </si>
  <si>
    <t>4309002013R000299</t>
  </si>
  <si>
    <t>储603号</t>
  </si>
  <si>
    <t>益阳大道银城市场北侧，十洲路东侧</t>
  </si>
  <si>
    <t>B023</t>
  </si>
  <si>
    <t>TC43090021001</t>
  </si>
  <si>
    <t>4309002021R000106</t>
  </si>
  <si>
    <t>储2020-083号</t>
  </si>
  <si>
    <t>赫山区岳家桥镇</t>
  </si>
  <si>
    <t>内环路南侧、育才路西侧</t>
  </si>
  <si>
    <t>储2020-083号项目</t>
  </si>
  <si>
    <t>B001</t>
  </si>
  <si>
    <t>TC43090021002</t>
  </si>
  <si>
    <t>4309002021R000091</t>
  </si>
  <si>
    <t>储2020-116号</t>
  </si>
  <si>
    <t>储2020-116号项目</t>
  </si>
  <si>
    <t>B002</t>
  </si>
  <si>
    <t>TC43090021017</t>
  </si>
  <si>
    <t>4309002021R000070</t>
  </si>
  <si>
    <t>储2020-098号</t>
  </si>
  <si>
    <t>改面积0.19</t>
  </si>
  <si>
    <t>康复路荣盛地块东侧；江家坪旺佳华府对面</t>
  </si>
  <si>
    <t>储2020-098号项目</t>
  </si>
  <si>
    <t>B017</t>
  </si>
  <si>
    <t>TC43090021018</t>
  </si>
  <si>
    <t>4309002021R000080</t>
  </si>
  <si>
    <t>储2019-018号</t>
  </si>
  <si>
    <t>欧家冲路南侧、杉木路东侧</t>
  </si>
  <si>
    <t>储2019-018号项目</t>
  </si>
  <si>
    <t>B018</t>
  </si>
  <si>
    <t>TC43090021020</t>
  </si>
  <si>
    <t>4309002020S000141</t>
  </si>
  <si>
    <t>储2020-074号</t>
  </si>
  <si>
    <t>赫山区金银山街道</t>
  </si>
  <si>
    <t>益阳大道北侧，康富路西侧</t>
  </si>
  <si>
    <t>储2020-074号项目</t>
  </si>
  <si>
    <t>B020</t>
  </si>
  <si>
    <t>表6.7 计划年度拟入库储备地块信息统计表</t>
  </si>
  <si>
    <t>单位：公顷，万元</t>
  </si>
  <si>
    <t>删除</t>
  </si>
  <si>
    <t>拟入库时间</t>
  </si>
  <si>
    <t>拟取得方式</t>
  </si>
  <si>
    <t>A3</t>
  </si>
  <si>
    <t>1</t>
  </si>
  <si>
    <t>科力远项目</t>
  </si>
  <si>
    <t>A005</t>
  </si>
  <si>
    <t>A5</t>
  </si>
  <si>
    <t>2</t>
  </si>
  <si>
    <t>TC43090021106</t>
  </si>
  <si>
    <t>长益机械地块</t>
  </si>
  <si>
    <t>6（供删除）</t>
  </si>
  <si>
    <t>晏家村路北侧，川潭路以南，如舟路西侧</t>
  </si>
  <si>
    <t>长益机械项目</t>
  </si>
  <si>
    <t>A006</t>
  </si>
  <si>
    <t>A6</t>
  </si>
  <si>
    <t>3</t>
  </si>
  <si>
    <t>TC43090021107</t>
  </si>
  <si>
    <t>百茂地块</t>
  </si>
  <si>
    <t>6（改面积5.70）</t>
  </si>
  <si>
    <t>晏家村路北侧，川潭路以南，如舟路东侧</t>
  </si>
  <si>
    <t>百茂项目</t>
  </si>
  <si>
    <t>A007</t>
  </si>
  <si>
    <t>A9</t>
  </si>
  <si>
    <t>4</t>
  </si>
  <si>
    <t>金康投资有限公司项目</t>
  </si>
  <si>
    <t>A008</t>
  </si>
  <si>
    <t>A13</t>
  </si>
  <si>
    <t>5</t>
  </si>
  <si>
    <t>6（已范围线面积为准）</t>
  </si>
  <si>
    <t>金博2期项目</t>
  </si>
  <si>
    <t>A009</t>
  </si>
  <si>
    <t>A15</t>
  </si>
  <si>
    <t>6</t>
  </si>
  <si>
    <t>TC43090021110</t>
  </si>
  <si>
    <t>超频三项目二期（含伟源）地块</t>
  </si>
  <si>
    <t>6（改面积2.92）</t>
  </si>
  <si>
    <t>超频三项目二期（含伟源）项目</t>
  </si>
  <si>
    <t>A010</t>
  </si>
  <si>
    <t>A16</t>
  </si>
  <si>
    <t>7</t>
  </si>
  <si>
    <t>删除（供留）</t>
  </si>
  <si>
    <t>嘉铭茶厂项目</t>
  </si>
  <si>
    <t>A015</t>
  </si>
  <si>
    <t>A17</t>
  </si>
  <si>
    <t>8</t>
  </si>
  <si>
    <t>TC43090021117</t>
  </si>
  <si>
    <t>农产品加工园用地项目地块</t>
  </si>
  <si>
    <t>高铁片区，云雾山路以南，白杨路东侧</t>
  </si>
  <si>
    <t>农产品加工园用地项目</t>
  </si>
  <si>
    <t>A017</t>
  </si>
  <si>
    <t>A18</t>
  </si>
  <si>
    <t>9</t>
  </si>
  <si>
    <t>TC43090021118</t>
  </si>
  <si>
    <t>中核核极电缆生产基地地块</t>
  </si>
  <si>
    <t>高新大道西侧、永福路两侧</t>
  </si>
  <si>
    <t>中核核极电缆生产基地项目</t>
  </si>
  <si>
    <t>A018</t>
  </si>
  <si>
    <t>A19</t>
  </si>
  <si>
    <t>10</t>
  </si>
  <si>
    <t>TC43090021120</t>
  </si>
  <si>
    <t>益阳市2011年打捆项目二地块</t>
  </si>
  <si>
    <t>高铁片区康富路两侧、云雾山路南侧</t>
  </si>
  <si>
    <t>益阳市2011年打捆项目</t>
  </si>
  <si>
    <t>A020</t>
  </si>
  <si>
    <t>A20</t>
  </si>
  <si>
    <t>11</t>
  </si>
  <si>
    <t>TC43090021121</t>
  </si>
  <si>
    <t>高新区电子信息化厂房地块</t>
  </si>
  <si>
    <t>高新区电子信息化厂房项目</t>
  </si>
  <si>
    <t>A021</t>
  </si>
  <si>
    <t>A21</t>
  </si>
  <si>
    <t>12</t>
  </si>
  <si>
    <t>TC43090021125</t>
  </si>
  <si>
    <t>益阳市2016年第五批次（地块一）地块</t>
  </si>
  <si>
    <t>赫山区兰溪镇</t>
  </si>
  <si>
    <t>天成路以西、
东港路以北</t>
  </si>
  <si>
    <t>益阳市2016年第五批次（地块一）项目</t>
  </si>
  <si>
    <t>A025</t>
  </si>
  <si>
    <t>A22</t>
  </si>
  <si>
    <t>13</t>
  </si>
  <si>
    <t>机关二院项目</t>
  </si>
  <si>
    <t>A026</t>
  </si>
  <si>
    <t>A24</t>
  </si>
  <si>
    <t>14</t>
  </si>
  <si>
    <t>赫山区桃花仑街道</t>
  </si>
  <si>
    <t>碧波豪苑项目</t>
  </si>
  <si>
    <t>A027</t>
  </si>
  <si>
    <t>A25</t>
  </si>
  <si>
    <t>15</t>
  </si>
  <si>
    <t>北辰阳光城项目</t>
  </si>
  <si>
    <t>A028</t>
  </si>
  <si>
    <t>A27</t>
  </si>
  <si>
    <t>16</t>
  </si>
  <si>
    <t>邻里中心（东部）项目</t>
  </si>
  <si>
    <t>A029</t>
  </si>
  <si>
    <t>A28</t>
  </si>
  <si>
    <t>17</t>
  </si>
  <si>
    <t>原马良粮食储备库项目</t>
  </si>
  <si>
    <t>A030</t>
  </si>
  <si>
    <t>A29</t>
  </si>
  <si>
    <t>18</t>
  </si>
  <si>
    <t>益阳市2020年第七批次一项目</t>
  </si>
  <si>
    <t>A032</t>
  </si>
  <si>
    <t>A30（无）</t>
  </si>
  <si>
    <t>19</t>
  </si>
  <si>
    <t>停保场项目</t>
  </si>
  <si>
    <t>A033</t>
  </si>
  <si>
    <t>A31（无）</t>
  </si>
  <si>
    <t>20</t>
  </si>
  <si>
    <t>8.13修改面积4.96</t>
  </si>
  <si>
    <t>含铜危废、汽车拆解项目</t>
  </si>
  <si>
    <t>A034</t>
  </si>
  <si>
    <t>A32</t>
  </si>
  <si>
    <t>21</t>
  </si>
  <si>
    <t>TC43090021135</t>
  </si>
  <si>
    <t>群展电子、众邦精密、宏盛电子剩余地块</t>
  </si>
  <si>
    <t>8.13修改面积5.55</t>
  </si>
  <si>
    <t>群展电子、众邦精密、宏盛电子项目</t>
  </si>
  <si>
    <t>A035</t>
  </si>
  <si>
    <t>A36</t>
  </si>
  <si>
    <t>22</t>
  </si>
  <si>
    <t>工业用地地块项目</t>
  </si>
  <si>
    <t>A036</t>
  </si>
  <si>
    <t>A37</t>
  </si>
  <si>
    <t>23</t>
  </si>
  <si>
    <t>金康线路板项目</t>
  </si>
  <si>
    <t>A037</t>
  </si>
  <si>
    <t>A39</t>
  </si>
  <si>
    <t>24</t>
  </si>
  <si>
    <t>菲美特二期项目</t>
  </si>
  <si>
    <t>A038</t>
  </si>
  <si>
    <t>G41</t>
  </si>
  <si>
    <t>25</t>
  </si>
  <si>
    <t>8.13修改面积1.11</t>
  </si>
  <si>
    <t>西施园项目</t>
  </si>
  <si>
    <t>A039</t>
  </si>
  <si>
    <t>B42</t>
  </si>
  <si>
    <t>26</t>
  </si>
  <si>
    <t>资阳区大码头街道</t>
  </si>
  <si>
    <t>明清古巷项目</t>
  </si>
  <si>
    <t>A040</t>
  </si>
  <si>
    <t>B43</t>
  </si>
  <si>
    <t>27</t>
  </si>
  <si>
    <t>茶厂棚户区改造项目</t>
  </si>
  <si>
    <t>A041</t>
  </si>
  <si>
    <t>B45</t>
  </si>
  <si>
    <t>28</t>
  </si>
  <si>
    <t>赫山区龙光桥街道</t>
  </si>
  <si>
    <t>伟仁电子项目</t>
  </si>
  <si>
    <t>A042</t>
  </si>
  <si>
    <t>A14（无）</t>
  </si>
  <si>
    <t>29</t>
  </si>
  <si>
    <t>凯晟电子项目</t>
  </si>
  <si>
    <t>A043</t>
  </si>
  <si>
    <t>E48</t>
  </si>
  <si>
    <t>30</t>
  </si>
  <si>
    <t>宇恒电子项目</t>
  </si>
  <si>
    <t>A044</t>
  </si>
  <si>
    <t>E53</t>
  </si>
  <si>
    <t>31</t>
  </si>
  <si>
    <t>华琳电子项目</t>
  </si>
  <si>
    <t>A045</t>
  </si>
  <si>
    <t>E58</t>
  </si>
  <si>
    <t>32</t>
  </si>
  <si>
    <t>益众水工项目</t>
  </si>
  <si>
    <t>A046</t>
  </si>
  <si>
    <t>E60</t>
  </si>
  <si>
    <t>33</t>
  </si>
  <si>
    <t>和丰电子项目</t>
  </si>
  <si>
    <t>A047</t>
  </si>
  <si>
    <t>E61</t>
  </si>
  <si>
    <t>34</t>
  </si>
  <si>
    <t>春嘉路以西、梨园路以北，中裕包装以南。</t>
  </si>
  <si>
    <t>兴盛食品项目</t>
  </si>
  <si>
    <t>A048</t>
  </si>
  <si>
    <t>E62</t>
  </si>
  <si>
    <t>35</t>
  </si>
  <si>
    <t>亿源食品项目</t>
  </si>
  <si>
    <t>A049</t>
  </si>
  <si>
    <t>E63</t>
  </si>
  <si>
    <t>36</t>
  </si>
  <si>
    <t>博峰电子项目</t>
  </si>
  <si>
    <t>A050</t>
  </si>
  <si>
    <t>E64</t>
  </si>
  <si>
    <t>37</t>
  </si>
  <si>
    <t>辉骏科技项目</t>
  </si>
  <si>
    <t>A051</t>
  </si>
  <si>
    <t>38</t>
  </si>
  <si>
    <t>华葛食品项目</t>
  </si>
  <si>
    <t>A052</t>
  </si>
  <si>
    <t>39</t>
  </si>
  <si>
    <t>金江电子项目</t>
  </si>
  <si>
    <t>A053</t>
  </si>
  <si>
    <t>C71</t>
  </si>
  <si>
    <t>40</t>
  </si>
  <si>
    <t>鑫鑫科技项目</t>
  </si>
  <si>
    <t>A054</t>
  </si>
  <si>
    <t>H93</t>
  </si>
  <si>
    <t>41</t>
  </si>
  <si>
    <t>新华书店项目</t>
  </si>
  <si>
    <t>A055</t>
  </si>
  <si>
    <t>D74</t>
  </si>
  <si>
    <t>42</t>
  </si>
  <si>
    <t>顺丰丰泰项目</t>
  </si>
  <si>
    <t>A056</t>
  </si>
  <si>
    <t>D75</t>
  </si>
  <si>
    <t>43</t>
  </si>
  <si>
    <t>盛益商务中心项目</t>
  </si>
  <si>
    <t>A057</t>
  </si>
  <si>
    <t>D76</t>
  </si>
  <si>
    <t>44</t>
  </si>
  <si>
    <t>针织内衣厂棚改片区项目</t>
  </si>
  <si>
    <t>A058</t>
  </si>
  <si>
    <t>D77</t>
  </si>
  <si>
    <t>45</t>
  </si>
  <si>
    <t>益阳大道以南A8#项目</t>
  </si>
  <si>
    <t>A059</t>
  </si>
  <si>
    <t>D78</t>
  </si>
  <si>
    <t>46</t>
  </si>
  <si>
    <t>益阳大道以南A9#项目</t>
  </si>
  <si>
    <t>A060</t>
  </si>
  <si>
    <t>D79</t>
  </si>
  <si>
    <t>47</t>
  </si>
  <si>
    <t>久久毛巾厂存量收回项目</t>
  </si>
  <si>
    <t>A061</t>
  </si>
  <si>
    <t>D80</t>
  </si>
  <si>
    <t>48</t>
  </si>
  <si>
    <t>超频三项目（一期143亩，二期51亩）项目</t>
  </si>
  <si>
    <t>A063</t>
  </si>
  <si>
    <t>D81</t>
  </si>
  <si>
    <t>49</t>
  </si>
  <si>
    <t>TC43090021164</t>
  </si>
  <si>
    <t>味芝元地块</t>
  </si>
  <si>
    <t>云树路西侧、味芝元项目一期用地东北侧</t>
  </si>
  <si>
    <t>味芝元项目</t>
  </si>
  <si>
    <t>A064</t>
  </si>
  <si>
    <t>D82</t>
  </si>
  <si>
    <t>50</t>
  </si>
  <si>
    <t>伟源科技项目</t>
  </si>
  <si>
    <t>A066</t>
  </si>
  <si>
    <t>D83</t>
  </si>
  <si>
    <t>51</t>
  </si>
  <si>
    <t>星之源二期项目</t>
  </si>
  <si>
    <t>A068</t>
  </si>
  <si>
    <t>D85</t>
  </si>
  <si>
    <t>52</t>
  </si>
  <si>
    <t>8.13修改面积5.70</t>
  </si>
  <si>
    <t>群展电子项目</t>
  </si>
  <si>
    <t>A069</t>
  </si>
  <si>
    <t>D86</t>
  </si>
  <si>
    <t>53</t>
  </si>
  <si>
    <t>8.13修改面积3.10</t>
  </si>
  <si>
    <t>众邦精密项目</t>
  </si>
  <si>
    <t>A070</t>
  </si>
  <si>
    <t>D87</t>
  </si>
  <si>
    <t>54</t>
  </si>
  <si>
    <t>中铁搅拌厂项目</t>
  </si>
  <si>
    <t>A072</t>
  </si>
  <si>
    <t>D88</t>
  </si>
  <si>
    <t>55</t>
  </si>
  <si>
    <t>8.13修改面积1.86</t>
  </si>
  <si>
    <t>宏盛电子项目</t>
  </si>
  <si>
    <t>A073</t>
  </si>
  <si>
    <t>56</t>
  </si>
  <si>
    <t>中科宇能项目</t>
  </si>
  <si>
    <t>A078</t>
  </si>
  <si>
    <t>H89(无）</t>
  </si>
  <si>
    <t>57</t>
  </si>
  <si>
    <t>长春工业一项目</t>
  </si>
  <si>
    <t>A081</t>
  </si>
  <si>
    <t>H91(无）</t>
  </si>
  <si>
    <t>58</t>
  </si>
  <si>
    <t>奥士康项目</t>
  </si>
  <si>
    <t>A082</t>
  </si>
  <si>
    <t>I105</t>
  </si>
  <si>
    <t>59</t>
  </si>
  <si>
    <t>长春工业二项目</t>
  </si>
  <si>
    <t>A083</t>
  </si>
  <si>
    <t>I106</t>
  </si>
  <si>
    <t>60</t>
  </si>
  <si>
    <t>万象地产项目</t>
  </si>
  <si>
    <t>A084</t>
  </si>
  <si>
    <t>K109</t>
  </si>
  <si>
    <t>61</t>
  </si>
  <si>
    <t>创鑫公司邻里中心项目</t>
  </si>
  <si>
    <t>A089</t>
  </si>
  <si>
    <t>A112</t>
  </si>
  <si>
    <t>62</t>
  </si>
  <si>
    <t>A090</t>
  </si>
  <si>
    <t>A122（无）</t>
  </si>
  <si>
    <t>63</t>
  </si>
  <si>
    <t>益阳大道2号地项目</t>
  </si>
  <si>
    <t>A092</t>
  </si>
  <si>
    <t>A123</t>
  </si>
  <si>
    <t>64</t>
  </si>
  <si>
    <t>交投银城一号项目</t>
  </si>
  <si>
    <t>A094</t>
  </si>
  <si>
    <t>A125（无）</t>
  </si>
  <si>
    <t>65</t>
  </si>
  <si>
    <t>紫竹学校旁项目</t>
  </si>
  <si>
    <t>A096</t>
  </si>
  <si>
    <t>A127</t>
  </si>
  <si>
    <t>66</t>
  </si>
  <si>
    <t>明清古巷（17号地块）项目</t>
  </si>
  <si>
    <t>A119</t>
  </si>
  <si>
    <t>A129</t>
  </si>
  <si>
    <t>67</t>
  </si>
  <si>
    <t>供新增</t>
  </si>
  <si>
    <t>益阳市赫山区十洲路东侧</t>
  </si>
  <si>
    <t>茂林创业楼项目</t>
  </si>
  <si>
    <t>A099</t>
  </si>
  <si>
    <t>E142</t>
  </si>
  <si>
    <t>68</t>
  </si>
  <si>
    <t>新天地项目</t>
  </si>
  <si>
    <t>A100</t>
  </si>
  <si>
    <t>E143</t>
  </si>
  <si>
    <t>69</t>
  </si>
  <si>
    <t>高铁片区一项目</t>
  </si>
  <si>
    <t>A101</t>
  </si>
  <si>
    <t>E144</t>
  </si>
  <si>
    <t>70</t>
  </si>
  <si>
    <t>高铁片区二项目</t>
  </si>
  <si>
    <t>A102</t>
  </si>
  <si>
    <t>E145（无）</t>
  </si>
  <si>
    <t>71</t>
  </si>
  <si>
    <t>高铁片区三项目</t>
  </si>
  <si>
    <t>A103</t>
  </si>
  <si>
    <t>E146</t>
  </si>
  <si>
    <t>72</t>
  </si>
  <si>
    <t>高铁片区加油站项目</t>
  </si>
  <si>
    <t>A104</t>
  </si>
  <si>
    <t>E148</t>
  </si>
  <si>
    <t>73</t>
  </si>
  <si>
    <t>H区标准化厂房补征用地项目</t>
  </si>
  <si>
    <t>A105</t>
  </si>
  <si>
    <t>74</t>
  </si>
  <si>
    <t>信维工业项目</t>
  </si>
  <si>
    <t>A106</t>
  </si>
  <si>
    <t>75</t>
  </si>
  <si>
    <t>大森林食品项目</t>
  </si>
  <si>
    <t>A107</t>
  </si>
  <si>
    <t>76</t>
  </si>
  <si>
    <t>德雄项目</t>
  </si>
  <si>
    <t>A108</t>
  </si>
  <si>
    <t>77</t>
  </si>
  <si>
    <t>TC43090021208</t>
  </si>
  <si>
    <t>谢林港生活配套区</t>
  </si>
  <si>
    <t>新增（补jg指标）</t>
  </si>
  <si>
    <t>桃益路北侧、志溪河东侧</t>
  </si>
  <si>
    <t>谢林港生活配套区项目</t>
  </si>
  <si>
    <t>A109</t>
  </si>
  <si>
    <t>78</t>
  </si>
  <si>
    <t>TC43090021209</t>
  </si>
  <si>
    <t>高铁生活配套区</t>
  </si>
  <si>
    <t>云雾山路北侧、金山路东侧</t>
  </si>
  <si>
    <t>高铁生活配套区项目</t>
  </si>
  <si>
    <t>A110</t>
  </si>
  <si>
    <t>E50</t>
  </si>
  <si>
    <t>79</t>
  </si>
  <si>
    <t>TC43090021210</t>
  </si>
  <si>
    <t>东部生活配套区</t>
  </si>
  <si>
    <t>鱼形山路北侧、如舟路东侧、龙塘路西侧</t>
  </si>
  <si>
    <t>东部生活配套区项目</t>
  </si>
  <si>
    <t>A111</t>
  </si>
  <si>
    <t>80</t>
  </si>
  <si>
    <t>TC43090021211</t>
  </si>
  <si>
    <t>一园两中心商住地块</t>
  </si>
  <si>
    <t>迎宾路北侧、一园两中心东侧、高压走廊西侧</t>
  </si>
  <si>
    <t>一园两中心商住地块项目</t>
  </si>
  <si>
    <t>81</t>
  </si>
  <si>
    <t>TC43090021212</t>
  </si>
  <si>
    <t>益华地块（奥德二期）</t>
  </si>
  <si>
    <t>原益华水产厂区、云树路西侧、味之源南侧</t>
  </si>
  <si>
    <t>益华地块（奥德二期）项目</t>
  </si>
  <si>
    <t>A113</t>
  </si>
  <si>
    <t>82</t>
  </si>
  <si>
    <t>TC43090021213</t>
  </si>
  <si>
    <t>国晶硅项目</t>
  </si>
  <si>
    <t>白杨路西侧、永福路北侧</t>
  </si>
  <si>
    <t>国晶硅项目项目</t>
  </si>
  <si>
    <t>A114</t>
  </si>
  <si>
    <t>83</t>
  </si>
  <si>
    <t>TC43090021216</t>
  </si>
  <si>
    <t>弘基矿业收回地块</t>
  </si>
  <si>
    <t>云雾山路南侧、康复路西侧</t>
  </si>
  <si>
    <t>弘基矿业收回项目</t>
  </si>
  <si>
    <t>A117</t>
  </si>
  <si>
    <t>E49</t>
  </si>
  <si>
    <t>84</t>
  </si>
  <si>
    <t>TC43090021217</t>
  </si>
  <si>
    <t>茂林社区居民服务中心地块</t>
  </si>
  <si>
    <t>补指标</t>
  </si>
  <si>
    <t>茂林社区居民服务中心项目</t>
  </si>
  <si>
    <t>A118</t>
  </si>
  <si>
    <t>85</t>
  </si>
  <si>
    <t>6（对指标）</t>
  </si>
  <si>
    <t>北大新世界学校项目</t>
  </si>
  <si>
    <t>A022</t>
  </si>
  <si>
    <t>86</t>
  </si>
  <si>
    <t>立波学校项目</t>
  </si>
  <si>
    <t>A023</t>
  </si>
  <si>
    <t>87</t>
  </si>
  <si>
    <t>清溪文化项目</t>
  </si>
  <si>
    <t>A024</t>
  </si>
  <si>
    <t>88</t>
  </si>
  <si>
    <t>TC43090021175</t>
  </si>
  <si>
    <t>高铁片区云雾山路拓宽项目二</t>
  </si>
  <si>
    <t>云雾山路两侧</t>
  </si>
  <si>
    <t>高铁片区云雾山路拓宽项目</t>
  </si>
  <si>
    <t>A075</t>
  </si>
  <si>
    <t>89</t>
  </si>
  <si>
    <t>TC43090021176</t>
  </si>
  <si>
    <t>高铁片区道路收回项目</t>
  </si>
  <si>
    <t>高铁片区道路项目</t>
  </si>
  <si>
    <t>A076</t>
  </si>
  <si>
    <t>90</t>
  </si>
  <si>
    <t>TC43090021177</t>
  </si>
  <si>
    <t>白云家用电器收回</t>
  </si>
  <si>
    <t>白云家用电器项目</t>
  </si>
  <si>
    <t>A077</t>
  </si>
  <si>
    <t>91</t>
  </si>
  <si>
    <t>TC43090021180</t>
  </si>
  <si>
    <t>消防五合一剩余部分</t>
  </si>
  <si>
    <t>公共设施用地</t>
  </si>
  <si>
    <t>消防五合一项目</t>
  </si>
  <si>
    <t>A080</t>
  </si>
  <si>
    <t>注：</t>
  </si>
  <si>
    <t>1.计划年度拟入库储备地块的地块编号需自行编制，编码规则为“土地储备机构名录代码8位+计划年度编码2位+地块流水编码3位”。</t>
  </si>
  <si>
    <t>A7</t>
  </si>
  <si>
    <t>2.所在行政区名称按“县市区+乡（镇、街道）名称”格式填写。</t>
  </si>
  <si>
    <t>3.四至范围简要描述地块四至。</t>
  </si>
  <si>
    <t>4.取得方式填写“征地”“拆迁”“收回”“收购”“优先购买”“置换”等取得地块的方式。</t>
  </si>
  <si>
    <t>5.规划用途根据规划部门出具的规划意见确定，细化到《土地利用现状分类》二级类。</t>
  </si>
  <si>
    <t>6.地块来源填写“储备机构正常储备土地”、“其他机构批而未供土地”或“其他机构需再次供应土地”。</t>
  </si>
  <si>
    <r>
      <rPr>
        <b/>
        <sz val="10"/>
        <rFont val="宋体"/>
        <charset val="134"/>
      </rPr>
      <t>表6</t>
    </r>
    <r>
      <rPr>
        <b/>
        <sz val="10"/>
        <rFont val="Times New Roman"/>
        <charset val="134"/>
      </rPr>
      <t xml:space="preserve">.8 </t>
    </r>
    <r>
      <rPr>
        <b/>
        <sz val="10"/>
        <rFont val="宋体"/>
        <charset val="134"/>
      </rPr>
      <t>计划年度储备地块收支测算表</t>
    </r>
  </si>
  <si>
    <t>类型</t>
  </si>
  <si>
    <t>基本信息</t>
  </si>
  <si>
    <t>预期地块成本</t>
  </si>
  <si>
    <t>预计土地收入</t>
  </si>
  <si>
    <t>预计土地收益</t>
  </si>
  <si>
    <t>土地面积</t>
  </si>
  <si>
    <t>土地取得成本</t>
  </si>
  <si>
    <t>土地前期开发成本</t>
  </si>
  <si>
    <t>财务费用</t>
  </si>
  <si>
    <t>其他费用</t>
  </si>
  <si>
    <t>土地出让收入</t>
  </si>
  <si>
    <t>其他</t>
  </si>
  <si>
    <t>既往年度储备土地库存地块</t>
  </si>
  <si>
    <t>储2019-054号项目</t>
  </si>
  <si>
    <t>储2020-125号项目</t>
  </si>
  <si>
    <t>储2019-051号项目</t>
  </si>
  <si>
    <t>储2018-010号项目</t>
  </si>
  <si>
    <t>储2019-023号项目</t>
  </si>
  <si>
    <r>
      <rPr>
        <sz val="10"/>
        <rFont val="宋体"/>
        <charset val="134"/>
      </rPr>
      <t>储</t>
    </r>
    <r>
      <rPr>
        <sz val="10"/>
        <rFont val="Times New Roman"/>
        <charset val="134"/>
      </rPr>
      <t>2020-138</t>
    </r>
    <r>
      <rPr>
        <sz val="10"/>
        <rFont val="宋体"/>
        <charset val="134"/>
      </rPr>
      <t>号</t>
    </r>
  </si>
  <si>
    <t>储2020-080号项目</t>
  </si>
  <si>
    <t>储2020-081号项目</t>
  </si>
  <si>
    <t>储603号项目</t>
  </si>
  <si>
    <t>计划年度拟入库储备地块</t>
  </si>
  <si>
    <t>表6.9 计划年度土地储备项目表</t>
  </si>
  <si>
    <t>项目基本信息</t>
  </si>
  <si>
    <t>项目周期情况</t>
  </si>
  <si>
    <t>项目收支情况</t>
  </si>
  <si>
    <t>项目分类</t>
  </si>
  <si>
    <t>项目位置</t>
  </si>
  <si>
    <t>地块数量</t>
  </si>
  <si>
    <t>储备面积</t>
  </si>
  <si>
    <t>项目总周期</t>
  </si>
  <si>
    <t>其中预计收储周期</t>
  </si>
  <si>
    <t>其中预期供应周期</t>
  </si>
  <si>
    <t>预计总成本</t>
  </si>
  <si>
    <t>预期土地出让收入</t>
  </si>
  <si>
    <t>半年</t>
  </si>
  <si>
    <t>三个月</t>
  </si>
  <si>
    <t>A</t>
  </si>
  <si>
    <t>五个月</t>
  </si>
  <si>
    <t>两个月</t>
  </si>
  <si>
    <t>一年</t>
  </si>
  <si>
    <t>一个月</t>
  </si>
  <si>
    <t>七个月</t>
  </si>
  <si>
    <t>四个月</t>
  </si>
  <si>
    <t xml:space="preserve">A </t>
  </si>
  <si>
    <t>C</t>
  </si>
  <si>
    <t>（1）储备面积：指土地储备项目包含的储备土地面积，多个地块整合在一起的填写总面积。</t>
  </si>
  <si>
    <t>（9）预计总成本：指土地储备项目的预计总成本，多个地块整合在一起的填写汇总的总成本。</t>
  </si>
  <si>
    <t>（10）预计土地出让收入：指土地储备项目的预计土地出让收入，多个地块整合在一起的填写汇总后的总出让收入。</t>
  </si>
  <si>
    <t>（11）项目分类按“A”“B”“C”填写。其中，A类项目为预期土地出让收入大于或等于预期总成本的项目；B类项目为预期土地出让收入小于预期总成本的项目；C类项目为没有预期土地出让收入的项目。</t>
  </si>
  <si>
    <t>表6.10 计划年度前期开发储备地块信息统计表</t>
  </si>
  <si>
    <t>前期开发安排</t>
  </si>
  <si>
    <t>预计前期开发费用</t>
  </si>
  <si>
    <t>备注</t>
  </si>
  <si>
    <t>预计征地拆迁完成时间</t>
  </si>
  <si>
    <t>前期土地开发程度</t>
  </si>
  <si>
    <t>前期土地开发完成时间</t>
  </si>
  <si>
    <t>前期开发费用</t>
  </si>
  <si>
    <t>三通一平</t>
  </si>
  <si>
    <t>表6.11 计划年度储备土地管护与临时利用信息统计表</t>
  </si>
  <si>
    <t>储备土地管护情况</t>
  </si>
  <si>
    <t>储备土地临时利用情况</t>
  </si>
  <si>
    <t>基础设施建设状况</t>
  </si>
  <si>
    <t>管护单位</t>
  </si>
  <si>
    <t>管护支出</t>
  </si>
  <si>
    <t>临时利用方式</t>
  </si>
  <si>
    <t>临时利用年限</t>
  </si>
  <si>
    <t>预计临时利用收入</t>
  </si>
  <si>
    <t>...</t>
  </si>
  <si>
    <t>表6.12 计划年度储备土地供应信息统计表</t>
  </si>
  <si>
    <r>
      <rPr>
        <sz val="10"/>
        <rFont val="宋体"/>
        <charset val="134"/>
      </rPr>
      <t>单位：公顷，万元</t>
    </r>
  </si>
  <si>
    <t>储备土地供应计划</t>
  </si>
  <si>
    <r>
      <rPr>
        <sz val="10"/>
        <rFont val="宋体"/>
        <charset val="134"/>
      </rPr>
      <t>供应土地预计收益情况</t>
    </r>
  </si>
  <si>
    <t>地块类型</t>
  </si>
  <si>
    <r>
      <rPr>
        <sz val="10"/>
        <rFont val="宋体"/>
        <charset val="134"/>
      </rPr>
      <t>土地储备成本</t>
    </r>
  </si>
  <si>
    <t>预计供地时间</t>
  </si>
  <si>
    <t>土地供应方式</t>
  </si>
  <si>
    <r>
      <rPr>
        <sz val="10"/>
        <rFont val="宋体"/>
        <charset val="134"/>
      </rPr>
      <t>预计土地单价</t>
    </r>
  </si>
  <si>
    <r>
      <rPr>
        <sz val="10"/>
        <rFont val="宋体"/>
        <charset val="134"/>
      </rPr>
      <t>规划可供地面积</t>
    </r>
  </si>
  <si>
    <r>
      <rPr>
        <sz val="10"/>
        <rFont val="宋体"/>
        <charset val="134"/>
      </rPr>
      <t>预计土地供应收入</t>
    </r>
  </si>
  <si>
    <r>
      <rPr>
        <sz val="10"/>
        <rFont val="宋体"/>
        <charset val="134"/>
      </rPr>
      <t>预计土地储备总收益</t>
    </r>
  </si>
  <si>
    <r>
      <rPr>
        <sz val="10"/>
        <rFont val="宋体"/>
        <charset val="134"/>
      </rPr>
      <t>预计财政返还资金</t>
    </r>
  </si>
  <si>
    <r>
      <rPr>
        <sz val="10"/>
        <rFont val="宋体"/>
        <charset val="134"/>
      </rPr>
      <t>预计投入土地储备</t>
    </r>
  </si>
  <si>
    <t>表6.13 计划年度末库存储备土地地块信息统计表</t>
  </si>
  <si>
    <t>最后出库时间</t>
  </si>
  <si>
    <t>2022年</t>
  </si>
  <si>
    <t>岳家桥镇</t>
  </si>
  <si>
    <t>朝阳街道</t>
  </si>
  <si>
    <t>衡龙桥镇</t>
  </si>
  <si>
    <t>金银山街道</t>
  </si>
  <si>
    <t>表7.1 年度土地供应和储备计划指标汇总表</t>
  </si>
  <si>
    <t>计划指标</t>
  </si>
  <si>
    <t>面积</t>
  </si>
  <si>
    <t>房地产用地</t>
  </si>
  <si>
    <t>既往年度储备土地面积</t>
  </si>
  <si>
    <t>储备机构正常储备土地面积</t>
  </si>
  <si>
    <t>其他机构“批而未供”土地面积</t>
  </si>
  <si>
    <t>其他机构需再次供应土地面积</t>
  </si>
  <si>
    <t>拟入库储备地块面积</t>
  </si>
  <si>
    <t>计划年度供应储备土地面积</t>
  </si>
  <si>
    <t>年末库存储备土地面积</t>
  </si>
  <si>
    <t>表7.2 计划年度土地储备计划指标分解表</t>
  </si>
  <si>
    <t>单位：万元，公顷</t>
  </si>
  <si>
    <t>指标分解</t>
  </si>
  <si>
    <t>计划年度土地支出情况</t>
  </si>
  <si>
    <t>资金安排计划</t>
  </si>
  <si>
    <t>地块编码</t>
  </si>
  <si>
    <t>入库时间（拟）</t>
  </si>
  <si>
    <t>土地证号（预留）</t>
  </si>
  <si>
    <t>计划前期开发整理</t>
  </si>
  <si>
    <t>计划临时利用</t>
  </si>
  <si>
    <t>计划供应</t>
  </si>
  <si>
    <t>计划年度末库存储备土地</t>
  </si>
  <si>
    <t>其他成本</t>
  </si>
  <si>
    <t>财政投资</t>
  </si>
  <si>
    <t>债务</t>
  </si>
  <si>
    <t>供应</t>
  </si>
  <si>
    <t>收益</t>
  </si>
  <si>
    <t>收入</t>
  </si>
  <si>
    <t xml:space="preserve">鱼形山路南侧、枫梓路西侧、蒲塘路北侧、花亭路东侧 </t>
  </si>
  <si>
    <t>永福路以南（芙蓉兴盛项目南侧）银城大道西侧</t>
  </si>
  <si>
    <t>鹿角园路南侧，惠和项目用地西侧</t>
  </si>
  <si>
    <t>石竹路东侧，保利项目南侧</t>
  </si>
  <si>
    <t>银城大道西侧、汽车物流业以北</t>
  </si>
  <si>
    <t>高新区迎宾路南侧、鸬鹚桥安置基地出口西侧</t>
  </si>
  <si>
    <t>云雾山路南侧、弘基矿业东侧</t>
  </si>
  <si>
    <t>关公路以东、甘露巷以西</t>
  </si>
  <si>
    <t>云雾山路北侧，金山南路东侧</t>
  </si>
  <si>
    <t>兰岭路南侧，月山路东侧</t>
  </si>
  <si>
    <t>有拆迁</t>
  </si>
  <si>
    <t>厂房</t>
  </si>
  <si>
    <t>净地</t>
  </si>
  <si>
    <t>违法用地已处罚</t>
  </si>
  <si>
    <t>部分拆迁</t>
  </si>
  <si>
    <t>完成部分拆迁</t>
  </si>
  <si>
    <t>非净地，拆迁未完成</t>
  </si>
  <si>
    <t>部分未拆迁</t>
  </si>
  <si>
    <t>有建筑</t>
  </si>
  <si>
    <t>部分净地，部分拆迁已完成</t>
  </si>
  <si>
    <t>地面有需保留建筑物，相关权证已被注销，暂时无法办理过户登记</t>
  </si>
  <si>
    <t>谢林港镇</t>
  </si>
  <si>
    <t>龙光桥街道</t>
  </si>
  <si>
    <t>表7.3 供应和储备土地规划用途结构表</t>
  </si>
  <si>
    <r>
      <rPr>
        <sz val="10"/>
        <color theme="1"/>
        <rFont val="宋体"/>
        <charset val="134"/>
      </rPr>
      <t>规划用途</t>
    </r>
  </si>
  <si>
    <r>
      <rPr>
        <sz val="10"/>
        <color theme="1"/>
        <rFont val="宋体"/>
        <charset val="134"/>
      </rPr>
      <t>商服用地</t>
    </r>
  </si>
  <si>
    <r>
      <rPr>
        <sz val="10"/>
        <color theme="1"/>
        <rFont val="宋体"/>
        <charset val="134"/>
      </rPr>
      <t>住宅用地</t>
    </r>
  </si>
  <si>
    <r>
      <rPr>
        <sz val="10"/>
        <color theme="1"/>
        <rFont val="宋体"/>
        <charset val="134"/>
      </rPr>
      <t>工矿仓储用地</t>
    </r>
  </si>
  <si>
    <t>公关管理与公共服务用地</t>
  </si>
  <si>
    <r>
      <rPr>
        <sz val="10"/>
        <color theme="1"/>
        <rFont val="宋体"/>
        <charset val="134"/>
      </rPr>
      <t>交通运输用地</t>
    </r>
  </si>
  <si>
    <r>
      <rPr>
        <sz val="10"/>
        <color theme="1"/>
        <rFont val="宋体"/>
        <charset val="134"/>
      </rPr>
      <t>水域与水利设施用地</t>
    </r>
  </si>
  <si>
    <r>
      <rPr>
        <sz val="10"/>
        <color theme="1"/>
        <rFont val="宋体"/>
        <charset val="134"/>
      </rPr>
      <t>特殊用地</t>
    </r>
  </si>
  <si>
    <r>
      <rPr>
        <sz val="10"/>
        <color theme="1"/>
        <rFont val="宋体"/>
        <charset val="134"/>
      </rPr>
      <t>其他土地</t>
    </r>
  </si>
  <si>
    <r>
      <rPr>
        <sz val="10"/>
        <color theme="1"/>
        <rFont val="宋体"/>
        <charset val="134"/>
      </rPr>
      <t>合计</t>
    </r>
  </si>
  <si>
    <t>既往年度储备用地</t>
  </si>
  <si>
    <t>拟入库储备土地</t>
  </si>
  <si>
    <t>计划年度供应储备土地</t>
  </si>
  <si>
    <t>计划年末库存储备土地</t>
  </si>
  <si>
    <t>表7.4 计划年度土地储备资金投资与筹措计划</t>
  </si>
  <si>
    <t>单位：万元</t>
  </si>
  <si>
    <r>
      <rPr>
        <sz val="11"/>
        <color theme="1"/>
        <rFont val="宋体"/>
        <charset val="134"/>
      </rPr>
      <t>科目</t>
    </r>
  </si>
  <si>
    <r>
      <rPr>
        <sz val="11"/>
        <color theme="1"/>
        <rFont val="宋体"/>
        <charset val="134"/>
      </rPr>
      <t>金额</t>
    </r>
  </si>
  <si>
    <r>
      <rPr>
        <sz val="11"/>
        <color theme="1"/>
        <rFont val="宋体"/>
        <charset val="134"/>
      </rPr>
      <t>占比</t>
    </r>
  </si>
  <si>
    <r>
      <rPr>
        <sz val="11"/>
        <color theme="1"/>
        <rFont val="宋体"/>
        <charset val="134"/>
      </rPr>
      <t>计划年度投资额</t>
    </r>
  </si>
  <si>
    <r>
      <rPr>
        <sz val="11"/>
        <color theme="1"/>
        <rFont val="宋体"/>
        <charset val="134"/>
      </rPr>
      <t>土地取得费用</t>
    </r>
  </si>
  <si>
    <r>
      <rPr>
        <sz val="11"/>
        <color theme="1"/>
        <rFont val="宋体"/>
        <charset val="134"/>
      </rPr>
      <t>前期土地开发成本</t>
    </r>
  </si>
  <si>
    <r>
      <rPr>
        <sz val="11"/>
        <color theme="1"/>
        <rFont val="宋体"/>
        <charset val="134"/>
      </rPr>
      <t>其他费用</t>
    </r>
  </si>
  <si>
    <r>
      <rPr>
        <sz val="11"/>
        <color theme="1"/>
        <rFont val="宋体"/>
        <charset val="134"/>
      </rPr>
      <t>财务费用</t>
    </r>
  </si>
  <si>
    <r>
      <rPr>
        <sz val="11"/>
        <color theme="1"/>
        <rFont val="宋体"/>
        <charset val="134"/>
      </rPr>
      <t>合计</t>
    </r>
  </si>
  <si>
    <r>
      <rPr>
        <sz val="11"/>
        <color theme="1"/>
        <rFont val="宋体"/>
        <charset val="134"/>
      </rPr>
      <t>资金筹措计划</t>
    </r>
  </si>
  <si>
    <r>
      <rPr>
        <sz val="11"/>
        <color theme="1"/>
        <rFont val="宋体"/>
        <charset val="134"/>
      </rPr>
      <t>财政部门从已供应储备土地出让收入中安排</t>
    </r>
  </si>
  <si>
    <r>
      <rPr>
        <sz val="11"/>
        <color theme="1"/>
        <rFont val="宋体"/>
        <charset val="134"/>
      </rPr>
      <t>财政部门从国有土地收益基金中安排</t>
    </r>
  </si>
  <si>
    <r>
      <rPr>
        <sz val="11"/>
        <color theme="1"/>
        <rFont val="宋体"/>
        <charset val="134"/>
      </rPr>
      <t>计划发行政府债券规模</t>
    </r>
  </si>
  <si>
    <r>
      <rPr>
        <sz val="11"/>
        <color theme="1"/>
        <rFont val="宋体"/>
        <charset val="134"/>
      </rPr>
      <t>其他财政资金安排</t>
    </r>
  </si>
  <si>
    <r>
      <rPr>
        <sz val="11"/>
        <color theme="1"/>
        <rFont val="宋体"/>
        <charset val="134"/>
      </rPr>
      <t>上述资金产生的利息</t>
    </r>
  </si>
  <si>
    <r>
      <rPr>
        <b/>
        <sz val="12"/>
        <color theme="1"/>
        <rFont val="宋体"/>
        <charset val="134"/>
      </rPr>
      <t>表7</t>
    </r>
    <r>
      <rPr>
        <b/>
        <sz val="12"/>
        <color theme="1"/>
        <rFont val="Times New Roman"/>
        <charset val="134"/>
      </rPr>
      <t xml:space="preserve">.5 </t>
    </r>
    <r>
      <rPr>
        <b/>
        <sz val="12"/>
        <color theme="1"/>
        <rFont val="宋体"/>
        <charset val="134"/>
      </rPr>
      <t>计划年度拟发债土地储备项目基本情况表</t>
    </r>
  </si>
  <si>
    <r>
      <rPr>
        <sz val="10"/>
        <color theme="1"/>
        <rFont val="宋体"/>
        <charset val="134"/>
      </rPr>
      <t>单位：万元，公顷</t>
    </r>
  </si>
  <si>
    <r>
      <rPr>
        <sz val="10"/>
        <color theme="1"/>
        <rFont val="宋体"/>
        <charset val="134"/>
      </rPr>
      <t>序号</t>
    </r>
  </si>
  <si>
    <r>
      <rPr>
        <sz val="10"/>
        <color theme="1"/>
        <rFont val="宋体"/>
        <charset val="134"/>
      </rPr>
      <t>基本信息</t>
    </r>
  </si>
  <si>
    <r>
      <rPr>
        <sz val="10"/>
        <color theme="1"/>
        <rFont val="宋体"/>
        <charset val="134"/>
      </rPr>
      <t>项目融资情况</t>
    </r>
  </si>
  <si>
    <r>
      <rPr>
        <sz val="10"/>
        <color theme="1"/>
        <rFont val="宋体"/>
        <charset val="134"/>
      </rPr>
      <t>备注</t>
    </r>
  </si>
  <si>
    <r>
      <rPr>
        <sz val="10"/>
        <color theme="1"/>
        <rFont val="宋体"/>
        <charset val="134"/>
      </rPr>
      <t>市（县、区）</t>
    </r>
  </si>
  <si>
    <r>
      <rPr>
        <sz val="10"/>
        <color theme="1"/>
        <rFont val="宋体"/>
        <charset val="134"/>
      </rPr>
      <t>纳入名录的储备机构</t>
    </r>
  </si>
  <si>
    <r>
      <rPr>
        <sz val="10"/>
        <color theme="1"/>
        <rFont val="宋体"/>
        <charset val="134"/>
      </rPr>
      <t>项目名称</t>
    </r>
  </si>
  <si>
    <r>
      <rPr>
        <sz val="10"/>
        <color theme="1"/>
        <rFont val="宋体"/>
        <charset val="134"/>
      </rPr>
      <t>项目位置</t>
    </r>
  </si>
  <si>
    <r>
      <rPr>
        <sz val="10"/>
        <color theme="1"/>
        <rFont val="宋体"/>
        <charset val="134"/>
      </rPr>
      <t>项目概况</t>
    </r>
  </si>
  <si>
    <r>
      <rPr>
        <sz val="10"/>
        <color theme="1"/>
        <rFont val="宋体"/>
        <charset val="134"/>
      </rPr>
      <t>投资计划</t>
    </r>
  </si>
  <si>
    <r>
      <rPr>
        <sz val="10"/>
        <color theme="1"/>
        <rFont val="宋体"/>
        <charset val="134"/>
      </rPr>
      <t>土地规划用途</t>
    </r>
  </si>
  <si>
    <r>
      <rPr>
        <sz val="10"/>
        <color theme="1"/>
        <rFont val="宋体"/>
        <charset val="134"/>
      </rPr>
      <t>储备面积</t>
    </r>
  </si>
  <si>
    <r>
      <rPr>
        <sz val="10"/>
        <color theme="1"/>
        <rFont val="宋体"/>
        <charset val="134"/>
      </rPr>
      <t>收储时间（年</t>
    </r>
    <r>
      <rPr>
        <sz val="10"/>
        <color theme="1"/>
        <rFont val="Times New Roman"/>
        <charset val="134"/>
      </rPr>
      <t>/</t>
    </r>
    <r>
      <rPr>
        <sz val="10"/>
        <color theme="1"/>
        <rFont val="宋体"/>
        <charset val="134"/>
      </rPr>
      <t>月）</t>
    </r>
  </si>
  <si>
    <r>
      <rPr>
        <sz val="10"/>
        <color theme="1"/>
        <rFont val="宋体"/>
        <charset val="134"/>
      </rPr>
      <t>计划出让时间（年</t>
    </r>
    <r>
      <rPr>
        <sz val="10"/>
        <color theme="1"/>
        <rFont val="Times New Roman"/>
        <charset val="134"/>
      </rPr>
      <t>/</t>
    </r>
    <r>
      <rPr>
        <sz val="10"/>
        <color theme="1"/>
        <rFont val="宋体"/>
        <charset val="134"/>
      </rPr>
      <t>月）</t>
    </r>
  </si>
  <si>
    <r>
      <rPr>
        <sz val="10"/>
        <color theme="1"/>
        <rFont val="宋体"/>
        <charset val="134"/>
      </rPr>
      <t>预计土地出让收入</t>
    </r>
  </si>
  <si>
    <r>
      <rPr>
        <sz val="10"/>
        <color theme="1"/>
        <rFont val="宋体"/>
        <charset val="134"/>
      </rPr>
      <t>项目总需求</t>
    </r>
  </si>
  <si>
    <r>
      <rPr>
        <sz val="10"/>
        <color theme="1"/>
        <rFont val="宋体"/>
        <charset val="134"/>
      </rPr>
      <t>项目自筹资金</t>
    </r>
  </si>
  <si>
    <r>
      <rPr>
        <sz val="10"/>
        <color theme="1"/>
        <rFont val="宋体"/>
        <charset val="134"/>
      </rPr>
      <t>计划申请发行政府专项债券资金</t>
    </r>
  </si>
  <si>
    <r>
      <rPr>
        <sz val="10"/>
        <color theme="1"/>
        <rFont val="宋体"/>
        <charset val="134"/>
      </rPr>
      <t>其他已有融资金额</t>
    </r>
  </si>
  <si>
    <r>
      <rPr>
        <sz val="10"/>
        <color theme="1"/>
        <rFont val="宋体"/>
        <charset val="134"/>
      </rPr>
      <t>其他</t>
    </r>
  </si>
  <si>
    <r>
      <rPr>
        <sz val="10"/>
        <color theme="1"/>
        <rFont val="宋体"/>
        <charset val="134"/>
      </rPr>
      <t>（</t>
    </r>
    <r>
      <rPr>
        <sz val="10"/>
        <color theme="1"/>
        <rFont val="Times New Roman"/>
        <charset val="134"/>
      </rPr>
      <t>1</t>
    </r>
    <r>
      <rPr>
        <sz val="10"/>
        <color theme="1"/>
        <rFont val="宋体"/>
        <charset val="134"/>
      </rPr>
      <t>）</t>
    </r>
  </si>
  <si>
    <r>
      <rPr>
        <sz val="10"/>
        <color theme="1"/>
        <rFont val="宋体"/>
        <charset val="134"/>
      </rPr>
      <t>（</t>
    </r>
    <r>
      <rPr>
        <sz val="10"/>
        <color theme="1"/>
        <rFont val="Times New Roman"/>
        <charset val="134"/>
      </rPr>
      <t>2</t>
    </r>
    <r>
      <rPr>
        <sz val="10"/>
        <color theme="1"/>
        <rFont val="宋体"/>
        <charset val="134"/>
      </rPr>
      <t>）</t>
    </r>
  </si>
  <si>
    <r>
      <rPr>
        <sz val="10"/>
        <color theme="1"/>
        <rFont val="宋体"/>
        <charset val="134"/>
      </rPr>
      <t>（</t>
    </r>
    <r>
      <rPr>
        <sz val="10"/>
        <color theme="1"/>
        <rFont val="Times New Roman"/>
        <charset val="134"/>
      </rPr>
      <t>3</t>
    </r>
    <r>
      <rPr>
        <sz val="10"/>
        <color theme="1"/>
        <rFont val="宋体"/>
        <charset val="134"/>
      </rPr>
      <t>）</t>
    </r>
  </si>
  <si>
    <r>
      <rPr>
        <sz val="10"/>
        <color theme="1"/>
        <rFont val="宋体"/>
        <charset val="134"/>
      </rPr>
      <t>（</t>
    </r>
    <r>
      <rPr>
        <sz val="10"/>
        <color theme="1"/>
        <rFont val="Times New Roman"/>
        <charset val="134"/>
      </rPr>
      <t>4</t>
    </r>
    <r>
      <rPr>
        <sz val="10"/>
        <color theme="1"/>
        <rFont val="宋体"/>
        <charset val="134"/>
      </rPr>
      <t>）</t>
    </r>
  </si>
  <si>
    <r>
      <rPr>
        <sz val="10"/>
        <color theme="1"/>
        <rFont val="宋体"/>
        <charset val="134"/>
      </rPr>
      <t>（</t>
    </r>
    <r>
      <rPr>
        <sz val="10"/>
        <color theme="1"/>
        <rFont val="Times New Roman"/>
        <charset val="134"/>
      </rPr>
      <t>5</t>
    </r>
    <r>
      <rPr>
        <sz val="10"/>
        <color theme="1"/>
        <rFont val="宋体"/>
        <charset val="134"/>
      </rPr>
      <t>）</t>
    </r>
  </si>
  <si>
    <r>
      <rPr>
        <sz val="10"/>
        <color theme="1"/>
        <rFont val="宋体"/>
        <charset val="134"/>
      </rPr>
      <t>（</t>
    </r>
    <r>
      <rPr>
        <sz val="10"/>
        <color theme="1"/>
        <rFont val="Times New Roman"/>
        <charset val="134"/>
      </rPr>
      <t>6</t>
    </r>
    <r>
      <rPr>
        <sz val="10"/>
        <color theme="1"/>
        <rFont val="宋体"/>
        <charset val="134"/>
      </rPr>
      <t>）</t>
    </r>
  </si>
  <si>
    <r>
      <rPr>
        <sz val="10"/>
        <color theme="1"/>
        <rFont val="宋体"/>
        <charset val="134"/>
      </rPr>
      <t>（</t>
    </r>
    <r>
      <rPr>
        <sz val="10"/>
        <color theme="1"/>
        <rFont val="Times New Roman"/>
        <charset val="134"/>
      </rPr>
      <t>7</t>
    </r>
    <r>
      <rPr>
        <sz val="10"/>
        <color theme="1"/>
        <rFont val="宋体"/>
        <charset val="134"/>
      </rPr>
      <t>）</t>
    </r>
  </si>
  <si>
    <r>
      <rPr>
        <sz val="10"/>
        <color theme="1"/>
        <rFont val="宋体"/>
        <charset val="134"/>
      </rPr>
      <t>（</t>
    </r>
    <r>
      <rPr>
        <sz val="10"/>
        <color theme="1"/>
        <rFont val="Times New Roman"/>
        <charset val="134"/>
      </rPr>
      <t>8</t>
    </r>
    <r>
      <rPr>
        <sz val="10"/>
        <color theme="1"/>
        <rFont val="宋体"/>
        <charset val="134"/>
      </rPr>
      <t>）</t>
    </r>
  </si>
  <si>
    <r>
      <rPr>
        <sz val="10"/>
        <color theme="1"/>
        <rFont val="宋体"/>
        <charset val="134"/>
      </rPr>
      <t>（</t>
    </r>
    <r>
      <rPr>
        <sz val="10"/>
        <color theme="1"/>
        <rFont val="Times New Roman"/>
        <charset val="134"/>
      </rPr>
      <t>9</t>
    </r>
    <r>
      <rPr>
        <sz val="10"/>
        <color theme="1"/>
        <rFont val="宋体"/>
        <charset val="134"/>
      </rPr>
      <t>）</t>
    </r>
  </si>
  <si>
    <r>
      <rPr>
        <sz val="10"/>
        <color theme="1"/>
        <rFont val="宋体"/>
        <charset val="134"/>
      </rPr>
      <t>（</t>
    </r>
    <r>
      <rPr>
        <sz val="10"/>
        <color theme="1"/>
        <rFont val="Times New Roman"/>
        <charset val="134"/>
      </rPr>
      <t>10</t>
    </r>
    <r>
      <rPr>
        <sz val="10"/>
        <color theme="1"/>
        <rFont val="宋体"/>
        <charset val="134"/>
      </rPr>
      <t>）</t>
    </r>
  </si>
  <si>
    <r>
      <rPr>
        <sz val="10"/>
        <color theme="1"/>
        <rFont val="宋体"/>
        <charset val="134"/>
      </rPr>
      <t>（</t>
    </r>
    <r>
      <rPr>
        <sz val="10"/>
        <color theme="1"/>
        <rFont val="Times New Roman"/>
        <charset val="134"/>
      </rPr>
      <t>11</t>
    </r>
    <r>
      <rPr>
        <sz val="10"/>
        <color theme="1"/>
        <rFont val="宋体"/>
        <charset val="134"/>
      </rPr>
      <t>）</t>
    </r>
  </si>
  <si>
    <r>
      <rPr>
        <sz val="10"/>
        <color theme="1"/>
        <rFont val="宋体"/>
        <charset val="134"/>
      </rPr>
      <t>（</t>
    </r>
    <r>
      <rPr>
        <sz val="10"/>
        <color theme="1"/>
        <rFont val="Times New Roman"/>
        <charset val="134"/>
      </rPr>
      <t>12</t>
    </r>
    <r>
      <rPr>
        <sz val="10"/>
        <color theme="1"/>
        <rFont val="宋体"/>
        <charset val="134"/>
      </rPr>
      <t>）</t>
    </r>
  </si>
  <si>
    <r>
      <rPr>
        <sz val="10"/>
        <color theme="1"/>
        <rFont val="宋体"/>
        <charset val="134"/>
      </rPr>
      <t>（</t>
    </r>
    <r>
      <rPr>
        <sz val="10"/>
        <color theme="1"/>
        <rFont val="Times New Roman"/>
        <charset val="134"/>
      </rPr>
      <t>13</t>
    </r>
    <r>
      <rPr>
        <sz val="10"/>
        <color theme="1"/>
        <rFont val="宋体"/>
        <charset val="134"/>
      </rPr>
      <t>）</t>
    </r>
  </si>
  <si>
    <r>
      <rPr>
        <sz val="10"/>
        <color theme="1"/>
        <rFont val="宋体"/>
        <charset val="134"/>
      </rPr>
      <t>（</t>
    </r>
    <r>
      <rPr>
        <sz val="10"/>
        <color theme="1"/>
        <rFont val="Times New Roman"/>
        <charset val="134"/>
      </rPr>
      <t>14</t>
    </r>
    <r>
      <rPr>
        <sz val="10"/>
        <color theme="1"/>
        <rFont val="宋体"/>
        <charset val="134"/>
      </rPr>
      <t>）</t>
    </r>
  </si>
  <si>
    <r>
      <rPr>
        <sz val="10"/>
        <color theme="1"/>
        <rFont val="宋体"/>
        <charset val="134"/>
      </rPr>
      <t>（</t>
    </r>
    <r>
      <rPr>
        <sz val="10"/>
        <color theme="1"/>
        <rFont val="Times New Roman"/>
        <charset val="134"/>
      </rPr>
      <t>15</t>
    </r>
    <r>
      <rPr>
        <sz val="10"/>
        <color theme="1"/>
        <rFont val="宋体"/>
        <charset val="134"/>
      </rPr>
      <t>）</t>
    </r>
  </si>
  <si>
    <r>
      <rPr>
        <sz val="10"/>
        <color theme="1"/>
        <rFont val="宋体"/>
        <charset val="134"/>
      </rPr>
      <t>（</t>
    </r>
    <r>
      <rPr>
        <sz val="10"/>
        <color theme="1"/>
        <rFont val="Times New Roman"/>
        <charset val="134"/>
      </rPr>
      <t>16</t>
    </r>
    <r>
      <rPr>
        <sz val="10"/>
        <color theme="1"/>
        <rFont val="宋体"/>
        <charset val="134"/>
      </rPr>
      <t>）</t>
    </r>
  </si>
  <si>
    <r>
      <rPr>
        <sz val="10"/>
        <color theme="1"/>
        <rFont val="宋体"/>
        <charset val="134"/>
      </rPr>
      <t>（</t>
    </r>
    <r>
      <rPr>
        <sz val="10"/>
        <color theme="1"/>
        <rFont val="Times New Roman"/>
        <charset val="134"/>
      </rPr>
      <t>17</t>
    </r>
    <r>
      <rPr>
        <sz val="10"/>
        <color theme="1"/>
        <rFont val="宋体"/>
        <charset val="134"/>
      </rPr>
      <t>）</t>
    </r>
  </si>
  <si>
    <r>
      <rPr>
        <sz val="10"/>
        <color theme="1"/>
        <rFont val="宋体"/>
        <charset val="134"/>
      </rPr>
      <t>注：</t>
    </r>
  </si>
  <si>
    <r>
      <rPr>
        <sz val="10"/>
        <color theme="1"/>
        <rFont val="宋体"/>
        <charset val="134"/>
      </rPr>
      <t>（</t>
    </r>
    <r>
      <rPr>
        <sz val="10"/>
        <color theme="1"/>
        <rFont val="Times New Roman"/>
        <charset val="134"/>
      </rPr>
      <t>1</t>
    </r>
    <r>
      <rPr>
        <sz val="10"/>
        <color theme="1"/>
        <rFont val="宋体"/>
        <charset val="134"/>
      </rPr>
      <t>）纳入名录的机构名称：纳入名录的储备机构为《土地储备机构名录（</t>
    </r>
    <r>
      <rPr>
        <sz val="10"/>
        <color theme="1"/>
        <rFont val="Times New Roman"/>
        <charset val="134"/>
      </rPr>
      <t>2018</t>
    </r>
    <r>
      <rPr>
        <sz val="10"/>
        <color theme="1"/>
        <rFont val="宋体"/>
        <charset val="134"/>
      </rPr>
      <t>年版）》中的机构全称。</t>
    </r>
  </si>
  <si>
    <r>
      <rPr>
        <sz val="10"/>
        <color theme="1"/>
        <rFont val="宋体"/>
        <charset val="134"/>
      </rPr>
      <t>（</t>
    </r>
    <r>
      <rPr>
        <sz val="10"/>
        <color theme="1"/>
        <rFont val="Times New Roman"/>
        <charset val="134"/>
      </rPr>
      <t>2</t>
    </r>
    <r>
      <rPr>
        <sz val="10"/>
        <color theme="1"/>
        <rFont val="宋体"/>
        <charset val="134"/>
      </rPr>
      <t>）项目名称：填写计划年度拟用于发行债券的储备项目名称，项目可以对应一个地块，也可以由多个地块组成。</t>
    </r>
  </si>
  <si>
    <r>
      <rPr>
        <sz val="10"/>
        <color theme="1"/>
        <rFont val="宋体"/>
        <charset val="134"/>
      </rPr>
      <t>（</t>
    </r>
    <r>
      <rPr>
        <sz val="10"/>
        <color theme="1"/>
        <rFont val="Times New Roman"/>
        <charset val="134"/>
      </rPr>
      <t>3</t>
    </r>
    <r>
      <rPr>
        <sz val="10"/>
        <color theme="1"/>
        <rFont val="宋体"/>
        <charset val="134"/>
      </rPr>
      <t>）项目位置：填写储备项目所在行政区的街道、社区、行政村，简要描述地块四至范围。</t>
    </r>
  </si>
  <si>
    <r>
      <rPr>
        <sz val="10"/>
        <color theme="1"/>
        <rFont val="宋体"/>
        <charset val="134"/>
      </rPr>
      <t>（</t>
    </r>
    <r>
      <rPr>
        <sz val="10"/>
        <color theme="1"/>
        <rFont val="Times New Roman"/>
        <charset val="134"/>
      </rPr>
      <t>4</t>
    </r>
    <r>
      <rPr>
        <sz val="10"/>
        <color theme="1"/>
        <rFont val="宋体"/>
        <charset val="134"/>
      </rPr>
      <t>）项目概况：介绍储备地块情况，如地块组合情况、农用地转用、土地征收审批完成情况、土地开发平整等情况。</t>
    </r>
  </si>
  <si>
    <r>
      <rPr>
        <sz val="10"/>
        <color theme="1"/>
        <rFont val="宋体"/>
        <charset val="134"/>
      </rPr>
      <t>（</t>
    </r>
    <r>
      <rPr>
        <sz val="10"/>
        <color theme="1"/>
        <rFont val="Times New Roman"/>
        <charset val="134"/>
      </rPr>
      <t>5</t>
    </r>
    <r>
      <rPr>
        <sz val="10"/>
        <color theme="1"/>
        <rFont val="宋体"/>
        <charset val="134"/>
      </rPr>
      <t>）投资计划：</t>
    </r>
    <r>
      <rPr>
        <sz val="10"/>
        <color theme="1"/>
        <rFont val="Times New Roman"/>
        <charset val="134"/>
      </rPr>
      <t>2020</t>
    </r>
    <r>
      <rPr>
        <sz val="10"/>
        <color theme="1"/>
        <rFont val="宋体"/>
        <charset val="134"/>
      </rPr>
      <t>年土地储备投入资金，包括土地取得支出、前期开发支出、资金成本及其他支出。</t>
    </r>
  </si>
  <si>
    <r>
      <rPr>
        <sz val="10"/>
        <color theme="1"/>
        <rFont val="宋体"/>
        <charset val="134"/>
      </rPr>
      <t>（</t>
    </r>
    <r>
      <rPr>
        <sz val="10"/>
        <color theme="1"/>
        <rFont val="Times New Roman"/>
        <charset val="134"/>
      </rPr>
      <t>6</t>
    </r>
    <r>
      <rPr>
        <sz val="10"/>
        <color theme="1"/>
        <rFont val="宋体"/>
        <charset val="134"/>
      </rPr>
      <t>）土地规划用途：规划用途根据规划部门出具的规划意见确定，细化到《土地利用现状分类》二级类，与土地证记载用途不一致的，要在备注中说明。</t>
    </r>
  </si>
  <si>
    <r>
      <rPr>
        <sz val="10"/>
        <color theme="1"/>
        <rFont val="宋体"/>
        <charset val="134"/>
      </rPr>
      <t>（</t>
    </r>
    <r>
      <rPr>
        <sz val="10"/>
        <color theme="1"/>
        <rFont val="Times New Roman"/>
        <charset val="134"/>
      </rPr>
      <t>7</t>
    </r>
    <r>
      <rPr>
        <sz val="10"/>
        <color theme="1"/>
        <rFont val="宋体"/>
        <charset val="134"/>
      </rPr>
      <t>）储备面积：指计划年度拟用于发行债券的储备土地面积，多个地块整合在一起的填写总面积。</t>
    </r>
  </si>
  <si>
    <r>
      <rPr>
        <sz val="10"/>
        <color theme="1"/>
        <rFont val="宋体"/>
        <charset val="134"/>
      </rPr>
      <t>（</t>
    </r>
    <r>
      <rPr>
        <sz val="10"/>
        <color theme="1"/>
        <rFont val="Times New Roman"/>
        <charset val="134"/>
      </rPr>
      <t>8</t>
    </r>
    <r>
      <rPr>
        <sz val="10"/>
        <color theme="1"/>
        <rFont val="宋体"/>
        <charset val="134"/>
      </rPr>
      <t>）项目自筹资金：指计划年度土地储备机构自行筹集的土地储备资金。</t>
    </r>
  </si>
  <si>
    <r>
      <rPr>
        <sz val="10"/>
        <color theme="1"/>
        <rFont val="宋体"/>
        <charset val="134"/>
      </rPr>
      <t>（</t>
    </r>
    <r>
      <rPr>
        <sz val="10"/>
        <color theme="1"/>
        <rFont val="Times New Roman"/>
        <charset val="134"/>
      </rPr>
      <t>9</t>
    </r>
    <r>
      <rPr>
        <sz val="10"/>
        <color theme="1"/>
        <rFont val="宋体"/>
        <charset val="134"/>
      </rPr>
      <t>）计划申请发行政府债券资金：计划年度通过发行正度土地储备专项债券来筹集的资金。</t>
    </r>
  </si>
</sst>
</file>

<file path=xl/styles.xml><?xml version="1.0" encoding="utf-8"?>
<styleSheet xmlns="http://schemas.openxmlformats.org/spreadsheetml/2006/main">
  <numFmts count="12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;@"/>
    <numFmt numFmtId="177" formatCode="0_ "/>
    <numFmt numFmtId="178" formatCode="0.00_ "/>
    <numFmt numFmtId="179" formatCode="#,##0.00_ "/>
    <numFmt numFmtId="180" formatCode="0.0_ "/>
    <numFmt numFmtId="181" formatCode="0_);[Red]\(0\)"/>
    <numFmt numFmtId="182" formatCode="#0.0000"/>
    <numFmt numFmtId="183" formatCode="0.00_);[Red]\(0.00\)"/>
  </numFmts>
  <fonts count="54">
    <font>
      <sz val="11"/>
      <color theme="1"/>
      <name val="宋体"/>
      <charset val="134"/>
      <scheme val="minor"/>
    </font>
    <font>
      <sz val="10"/>
      <color theme="1"/>
      <name val="Times New Roman"/>
      <charset val="134"/>
    </font>
    <font>
      <b/>
      <sz val="12"/>
      <color theme="1"/>
      <name val="宋体"/>
      <charset val="134"/>
    </font>
    <font>
      <b/>
      <sz val="12"/>
      <color theme="1"/>
      <name val="Times New Roman"/>
      <charset val="134"/>
    </font>
    <font>
      <sz val="10"/>
      <color theme="1"/>
      <name val="宋体"/>
      <charset val="134"/>
    </font>
    <font>
      <sz val="10"/>
      <color rgb="FFFF0000"/>
      <name val="Times New Roman"/>
      <charset val="134"/>
    </font>
    <font>
      <b/>
      <sz val="12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1"/>
      <color rgb="FF000000"/>
      <name val="Times New Roman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</font>
    <font>
      <sz val="11"/>
      <name val="宋体"/>
      <charset val="134"/>
      <scheme val="minor"/>
    </font>
    <font>
      <sz val="10"/>
      <color indexed="8"/>
      <name val="宋体"/>
      <charset val="134"/>
    </font>
    <font>
      <sz val="10"/>
      <name val="宋体"/>
      <charset val="134"/>
      <scheme val="major"/>
    </font>
    <font>
      <b/>
      <sz val="12"/>
      <name val="宋体"/>
      <charset val="134"/>
      <scheme val="minor"/>
    </font>
    <font>
      <b/>
      <sz val="12"/>
      <name val="Times New Roman"/>
      <charset val="134"/>
    </font>
    <font>
      <sz val="10"/>
      <name val="Times New Roman"/>
      <charset val="134"/>
    </font>
    <font>
      <sz val="9"/>
      <name val="Times New Roman"/>
      <charset val="134"/>
    </font>
    <font>
      <sz val="9"/>
      <name val="宋体"/>
      <charset val="134"/>
      <scheme val="minor"/>
    </font>
    <font>
      <b/>
      <sz val="10"/>
      <name val="宋体"/>
      <charset val="134"/>
    </font>
    <font>
      <b/>
      <sz val="10"/>
      <name val="Times New Roman"/>
      <charset val="134"/>
    </font>
    <font>
      <sz val="9.5"/>
      <name val="Times New Roman"/>
      <charset val="134"/>
    </font>
    <font>
      <sz val="10"/>
      <color rgb="FFFF0000"/>
      <name val="宋体"/>
      <charset val="134"/>
    </font>
    <font>
      <sz val="11"/>
      <name val="仿宋_GB2312"/>
      <charset val="134"/>
    </font>
    <font>
      <sz val="12"/>
      <name val="宋体"/>
      <charset val="134"/>
    </font>
    <font>
      <sz val="11"/>
      <color rgb="FFFF0000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11"/>
      <name val="Times New Roman"/>
      <charset val="134"/>
    </font>
    <font>
      <b/>
      <sz val="12"/>
      <name val="宋体"/>
      <charset val="134"/>
    </font>
    <font>
      <sz val="11"/>
      <name val="宋体"/>
      <charset val="134"/>
    </font>
    <font>
      <sz val="16"/>
      <color theme="1"/>
      <name val="仿宋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134"/>
    </font>
    <font>
      <sz val="9"/>
      <name val="宋体"/>
      <charset val="134"/>
    </font>
    <font>
      <b/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6" fillId="14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0" fillId="18" borderId="14" applyNumberFormat="0" applyFont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15" applyNumberFormat="0" applyFill="0" applyAlignment="0" applyProtection="0">
      <alignment vertical="center"/>
    </xf>
    <xf numFmtId="0" fontId="44" fillId="0" borderId="15" applyNumberFormat="0" applyFill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46" fillId="27" borderId="17" applyNumberFormat="0" applyAlignment="0" applyProtection="0">
      <alignment vertical="center"/>
    </xf>
    <xf numFmtId="0" fontId="47" fillId="27" borderId="13" applyNumberFormat="0" applyAlignment="0" applyProtection="0">
      <alignment vertical="center"/>
    </xf>
    <xf numFmtId="0" fontId="48" fillId="28" borderId="18" applyNumberFormat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50" fillId="0" borderId="20" applyNumberFormat="0" applyFill="0" applyAlignment="0" applyProtection="0">
      <alignment vertical="center"/>
    </xf>
    <xf numFmtId="0" fontId="49" fillId="0" borderId="19" applyNumberFormat="0" applyFill="0" applyAlignment="0" applyProtection="0">
      <alignment vertical="center"/>
    </xf>
    <xf numFmtId="0" fontId="45" fillId="25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0" fillId="0" borderId="0"/>
  </cellStyleXfs>
  <cellXfs count="260">
    <xf numFmtId="0" fontId="0" fillId="0" borderId="0" xfId="0">
      <alignment vertical="center"/>
    </xf>
    <xf numFmtId="178" fontId="1" fillId="0" borderId="0" xfId="0" applyNumberFormat="1" applyFont="1" applyFill="1" applyAlignment="1">
      <alignment vertical="center" wrapText="1"/>
    </xf>
    <xf numFmtId="177" fontId="2" fillId="0" borderId="0" xfId="0" applyNumberFormat="1" applyFont="1" applyFill="1" applyAlignment="1">
      <alignment horizontal="center" vertical="center" wrapText="1"/>
    </xf>
    <xf numFmtId="178" fontId="3" fillId="0" borderId="0" xfId="0" applyNumberFormat="1" applyFont="1" applyFill="1" applyAlignment="1">
      <alignment horizontal="center" vertical="center" wrapText="1"/>
    </xf>
    <xf numFmtId="177" fontId="1" fillId="0" borderId="0" xfId="0" applyNumberFormat="1" applyFont="1" applyFill="1" applyAlignment="1">
      <alignment vertical="center" wrapText="1"/>
    </xf>
    <xf numFmtId="177" fontId="1" fillId="0" borderId="1" xfId="0" applyNumberFormat="1" applyFont="1" applyFill="1" applyBorder="1" applyAlignment="1">
      <alignment horizontal="center" vertical="center" wrapText="1"/>
    </xf>
    <xf numFmtId="178" fontId="1" fillId="0" borderId="2" xfId="0" applyNumberFormat="1" applyFont="1" applyFill="1" applyBorder="1" applyAlignment="1">
      <alignment horizontal="center" vertical="center" wrapText="1"/>
    </xf>
    <xf numFmtId="177" fontId="1" fillId="0" borderId="3" xfId="0" applyNumberFormat="1" applyFont="1" applyFill="1" applyBorder="1" applyAlignment="1">
      <alignment horizontal="center" vertical="center" wrapText="1"/>
    </xf>
    <xf numFmtId="177" fontId="1" fillId="0" borderId="2" xfId="0" applyNumberFormat="1" applyFont="1" applyFill="1" applyBorder="1" applyAlignment="1">
      <alignment horizontal="center" vertical="center" wrapText="1"/>
    </xf>
    <xf numFmtId="178" fontId="4" fillId="0" borderId="2" xfId="0" applyNumberFormat="1" applyFont="1" applyFill="1" applyBorder="1" applyAlignment="1">
      <alignment horizontal="center" vertical="center" wrapText="1"/>
    </xf>
    <xf numFmtId="177" fontId="1" fillId="0" borderId="0" xfId="0" applyNumberFormat="1" applyFont="1" applyFill="1" applyAlignment="1">
      <alignment vertical="center"/>
    </xf>
    <xf numFmtId="178" fontId="1" fillId="0" borderId="0" xfId="0" applyNumberFormat="1" applyFont="1" applyFill="1" applyAlignment="1">
      <alignment vertical="center"/>
    </xf>
    <xf numFmtId="177" fontId="1" fillId="0" borderId="0" xfId="0" applyNumberFormat="1" applyFont="1" applyFill="1" applyAlignment="1">
      <alignment horizontal="left" vertical="center"/>
    </xf>
    <xf numFmtId="178" fontId="1" fillId="0" borderId="0" xfId="0" applyNumberFormat="1" applyFont="1" applyFill="1" applyAlignment="1">
      <alignment horizontal="left" vertical="center"/>
    </xf>
    <xf numFmtId="176" fontId="3" fillId="0" borderId="0" xfId="0" applyNumberFormat="1" applyFont="1" applyFill="1" applyAlignment="1">
      <alignment horizontal="center" vertical="center" wrapText="1"/>
    </xf>
    <xf numFmtId="176" fontId="1" fillId="0" borderId="0" xfId="0" applyNumberFormat="1" applyFont="1" applyFill="1" applyAlignment="1">
      <alignment vertical="center" wrapText="1"/>
    </xf>
    <xf numFmtId="178" fontId="1" fillId="0" borderId="0" xfId="0" applyNumberFormat="1" applyFont="1" applyFill="1" applyAlignment="1">
      <alignment horizontal="right" vertical="center" wrapText="1"/>
    </xf>
    <xf numFmtId="176" fontId="1" fillId="0" borderId="2" xfId="0" applyNumberFormat="1" applyFont="1" applyFill="1" applyBorder="1" applyAlignment="1">
      <alignment horizontal="center" vertical="center" wrapText="1"/>
    </xf>
    <xf numFmtId="178" fontId="5" fillId="0" borderId="2" xfId="0" applyNumberFormat="1" applyFont="1" applyFill="1" applyBorder="1" applyAlignment="1">
      <alignment horizontal="center" vertical="center" wrapText="1"/>
    </xf>
    <xf numFmtId="176" fontId="1" fillId="0" borderId="0" xfId="0" applyNumberFormat="1" applyFont="1" applyFill="1" applyAlignment="1">
      <alignment vertical="center"/>
    </xf>
    <xf numFmtId="178" fontId="1" fillId="0" borderId="0" xfId="0" applyNumberFormat="1" applyFont="1" applyFill="1" applyBorder="1" applyAlignment="1">
      <alignment horizontal="center" vertical="center"/>
    </xf>
    <xf numFmtId="176" fontId="1" fillId="0" borderId="0" xfId="0" applyNumberFormat="1" applyFont="1" applyFill="1" applyAlignment="1">
      <alignment horizontal="left" vertical="center"/>
    </xf>
    <xf numFmtId="178" fontId="1" fillId="0" borderId="0" xfId="0" applyNumberFormat="1" applyFont="1" applyFill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178" fontId="7" fillId="0" borderId="2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178" fontId="1" fillId="0" borderId="2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 wrapText="1"/>
    </xf>
    <xf numFmtId="178" fontId="9" fillId="0" borderId="0" xfId="0" applyNumberFormat="1" applyFont="1" applyFill="1" applyAlignment="1">
      <alignment vertical="center" wrapText="1"/>
    </xf>
    <xf numFmtId="178" fontId="9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57" fontId="9" fillId="0" borderId="2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1" fillId="0" borderId="2" xfId="49" applyFont="1" applyFill="1" applyBorder="1" applyAlignment="1">
      <alignment horizontal="center" vertical="center" wrapText="1"/>
    </xf>
    <xf numFmtId="179" fontId="11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176" fontId="9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178" fontId="6" fillId="0" borderId="0" xfId="0" applyNumberFormat="1" applyFont="1" applyFill="1" applyAlignment="1">
      <alignment horizontal="center" vertical="center" wrapText="1"/>
    </xf>
    <xf numFmtId="178" fontId="9" fillId="0" borderId="2" xfId="0" applyNumberFormat="1" applyFont="1" applyFill="1" applyBorder="1" applyAlignment="1">
      <alignment horizontal="center" vertical="center" wrapText="1"/>
    </xf>
    <xf numFmtId="177" fontId="10" fillId="0" borderId="2" xfId="0" applyNumberFormat="1" applyFont="1" applyFill="1" applyBorder="1" applyAlignment="1">
      <alignment horizontal="center" vertical="center"/>
    </xf>
    <xf numFmtId="178" fontId="10" fillId="0" borderId="2" xfId="0" applyNumberFormat="1" applyFont="1" applyFill="1" applyBorder="1" applyAlignment="1">
      <alignment horizontal="center" vertical="center"/>
    </xf>
    <xf numFmtId="178" fontId="12" fillId="0" borderId="2" xfId="0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178" fontId="11" fillId="0" borderId="2" xfId="0" applyNumberFormat="1" applyFont="1" applyFill="1" applyBorder="1" applyAlignment="1">
      <alignment horizontal="center" vertical="center" wrapText="1"/>
    </xf>
    <xf numFmtId="178" fontId="9" fillId="0" borderId="2" xfId="0" applyNumberFormat="1" applyFont="1" applyFill="1" applyBorder="1" applyAlignment="1">
      <alignment vertical="center" wrapText="1"/>
    </xf>
    <xf numFmtId="178" fontId="10" fillId="0" borderId="2" xfId="0" applyNumberFormat="1" applyFont="1" applyFill="1" applyBorder="1" applyAlignment="1">
      <alignment horizontal="center" vertical="center" wrapText="1"/>
    </xf>
    <xf numFmtId="178" fontId="9" fillId="0" borderId="0" xfId="0" applyNumberFormat="1" applyFont="1" applyFill="1" applyAlignment="1">
      <alignment horizontal="right" vertical="center" wrapText="1"/>
    </xf>
    <xf numFmtId="0" fontId="9" fillId="0" borderId="0" xfId="0" applyFont="1" applyFill="1" applyAlignment="1">
      <alignment horizontal="right" vertical="center" wrapText="1"/>
    </xf>
    <xf numFmtId="176" fontId="11" fillId="0" borderId="2" xfId="0" applyNumberFormat="1" applyFont="1" applyFill="1" applyBorder="1" applyAlignment="1">
      <alignment horizontal="center" vertical="center" wrapText="1"/>
    </xf>
    <xf numFmtId="180" fontId="9" fillId="0" borderId="2" xfId="0" applyNumberFormat="1" applyFont="1" applyFill="1" applyBorder="1" applyAlignment="1">
      <alignment horizontal="center" vertical="center" wrapText="1"/>
    </xf>
    <xf numFmtId="178" fontId="13" fillId="0" borderId="2" xfId="0" applyNumberFormat="1" applyFont="1" applyFill="1" applyBorder="1" applyAlignment="1">
      <alignment horizontal="center" vertical="center" wrapText="1"/>
    </xf>
    <xf numFmtId="0" fontId="9" fillId="0" borderId="0" xfId="0" applyFont="1" applyFill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right"/>
    </xf>
    <xf numFmtId="0" fontId="0" fillId="0" borderId="2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178" fontId="0" fillId="0" borderId="2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78" fontId="0" fillId="0" borderId="0" xfId="0" applyNumberFormat="1" applyFont="1" applyFill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right" vertical="center" wrapText="1"/>
    </xf>
    <xf numFmtId="176" fontId="10" fillId="0" borderId="2" xfId="0" applyNumberFormat="1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176" fontId="9" fillId="0" borderId="0" xfId="0" applyNumberFormat="1" applyFont="1" applyFill="1" applyAlignment="1">
      <alignment vertical="center" wrapText="1"/>
    </xf>
    <xf numFmtId="177" fontId="9" fillId="0" borderId="0" xfId="0" applyNumberFormat="1" applyFont="1" applyFill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178" fontId="16" fillId="0" borderId="0" xfId="0" applyNumberFormat="1" applyFont="1" applyFill="1" applyAlignment="1">
      <alignment horizontal="center" vertical="center" wrapText="1"/>
    </xf>
    <xf numFmtId="176" fontId="15" fillId="0" borderId="0" xfId="0" applyNumberFormat="1" applyFont="1" applyFill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178" fontId="17" fillId="0" borderId="0" xfId="0" applyNumberFormat="1" applyFont="1" applyFill="1" applyAlignment="1">
      <alignment vertical="center" wrapText="1"/>
    </xf>
    <xf numFmtId="176" fontId="10" fillId="0" borderId="0" xfId="0" applyNumberFormat="1" applyFont="1" applyFill="1" applyAlignment="1">
      <alignment vertical="center" wrapText="1"/>
    </xf>
    <xf numFmtId="178" fontId="17" fillId="0" borderId="2" xfId="0" applyNumberFormat="1" applyFont="1" applyFill="1" applyBorder="1" applyAlignment="1">
      <alignment horizontal="center" vertical="center" wrapText="1"/>
    </xf>
    <xf numFmtId="176" fontId="10" fillId="0" borderId="2" xfId="0" applyNumberFormat="1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178" fontId="17" fillId="0" borderId="0" xfId="0" applyNumberFormat="1" applyFont="1" applyFill="1" applyAlignment="1">
      <alignment horizontal="right" vertical="center" wrapText="1"/>
    </xf>
    <xf numFmtId="0" fontId="10" fillId="0" borderId="0" xfId="0" applyFont="1" applyFill="1" applyAlignment="1">
      <alignment horizontal="right" vertical="center" wrapText="1"/>
    </xf>
    <xf numFmtId="0" fontId="11" fillId="0" borderId="2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vertical="center" wrapText="1"/>
    </xf>
    <xf numFmtId="0" fontId="18" fillId="0" borderId="2" xfId="0" applyFont="1" applyFill="1" applyBorder="1" applyAlignment="1">
      <alignment horizontal="center" vertical="center" wrapText="1"/>
    </xf>
    <xf numFmtId="178" fontId="18" fillId="0" borderId="2" xfId="0" applyNumberFormat="1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178" fontId="9" fillId="0" borderId="0" xfId="0" applyNumberFormat="1" applyFont="1" applyFill="1" applyAlignment="1">
      <alignment horizontal="center" vertical="center"/>
    </xf>
    <xf numFmtId="178" fontId="12" fillId="0" borderId="2" xfId="0" applyNumberFormat="1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178" fontId="6" fillId="0" borderId="0" xfId="0" applyNumberFormat="1" applyFont="1" applyFill="1" applyAlignment="1">
      <alignment horizontal="center" vertical="center"/>
    </xf>
    <xf numFmtId="178" fontId="9" fillId="0" borderId="0" xfId="0" applyNumberFormat="1" applyFont="1" applyFill="1" applyAlignment="1">
      <alignment horizontal="right" vertical="center"/>
    </xf>
    <xf numFmtId="0" fontId="9" fillId="0" borderId="0" xfId="0" applyFont="1" applyFill="1" applyAlignment="1">
      <alignment horizontal="right" vertical="center"/>
    </xf>
    <xf numFmtId="178" fontId="9" fillId="0" borderId="2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181" fontId="0" fillId="0" borderId="0" xfId="0" applyNumberFormat="1" applyFont="1" applyFill="1" applyAlignment="1">
      <alignment vertical="center"/>
    </xf>
    <xf numFmtId="2" fontId="0" fillId="0" borderId="0" xfId="0" applyNumberFormat="1" applyFont="1" applyFill="1" applyAlignment="1">
      <alignment vertical="center"/>
    </xf>
    <xf numFmtId="181" fontId="0" fillId="0" borderId="2" xfId="0" applyNumberFormat="1" applyFont="1" applyFill="1" applyBorder="1" applyAlignment="1">
      <alignment horizontal="center" vertical="center" wrapText="1"/>
    </xf>
    <xf numFmtId="181" fontId="10" fillId="0" borderId="2" xfId="0" applyNumberFormat="1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2" fontId="0" fillId="0" borderId="2" xfId="0" applyNumberFormat="1" applyFont="1" applyFill="1" applyBorder="1" applyAlignment="1">
      <alignment horizontal="center" vertical="center" wrapText="1"/>
    </xf>
    <xf numFmtId="49" fontId="12" fillId="0" borderId="2" xfId="0" applyNumberFormat="1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center" vertical="center" wrapText="1"/>
    </xf>
    <xf numFmtId="2" fontId="0" fillId="0" borderId="2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49" fontId="17" fillId="0" borderId="2" xfId="0" applyNumberFormat="1" applyFont="1" applyFill="1" applyBorder="1" applyAlignment="1">
      <alignment horizontal="center" vertical="center" wrapText="1"/>
    </xf>
    <xf numFmtId="183" fontId="0" fillId="0" borderId="2" xfId="11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 vertical="center"/>
    </xf>
    <xf numFmtId="0" fontId="17" fillId="0" borderId="4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17" fillId="0" borderId="0" xfId="0" applyFont="1" applyFill="1" applyAlignment="1">
      <alignment vertical="center" wrapText="1"/>
    </xf>
    <xf numFmtId="0" fontId="17" fillId="0" borderId="0" xfId="0" applyFont="1" applyFill="1" applyAlignment="1">
      <alignment vertical="center"/>
    </xf>
    <xf numFmtId="177" fontId="17" fillId="0" borderId="0" xfId="0" applyNumberFormat="1" applyFont="1" applyFill="1" applyAlignment="1">
      <alignment vertical="center"/>
    </xf>
    <xf numFmtId="178" fontId="17" fillId="0" borderId="0" xfId="0" applyNumberFormat="1" applyFont="1" applyFill="1" applyAlignment="1">
      <alignment vertical="center"/>
    </xf>
    <xf numFmtId="0" fontId="20" fillId="0" borderId="0" xfId="0" applyFont="1" applyFill="1" applyAlignment="1">
      <alignment horizontal="center" vertical="center"/>
    </xf>
    <xf numFmtId="177" fontId="21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178" fontId="21" fillId="0" borderId="0" xfId="0" applyNumberFormat="1" applyFont="1" applyFill="1" applyAlignment="1">
      <alignment horizontal="center" vertical="center"/>
    </xf>
    <xf numFmtId="178" fontId="11" fillId="0" borderId="10" xfId="0" applyNumberFormat="1" applyFont="1" applyFill="1" applyBorder="1" applyAlignment="1">
      <alignment horizontal="right" vertical="center"/>
    </xf>
    <xf numFmtId="0" fontId="11" fillId="0" borderId="1" xfId="0" applyFont="1" applyFill="1" applyBorder="1" applyAlignment="1">
      <alignment horizontal="center" vertical="center" wrapText="1"/>
    </xf>
    <xf numFmtId="177" fontId="11" fillId="0" borderId="1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178" fontId="17" fillId="0" borderId="2" xfId="0" applyNumberFormat="1" applyFont="1" applyFill="1" applyBorder="1" applyAlignment="1">
      <alignment horizontal="center" vertical="center"/>
    </xf>
    <xf numFmtId="177" fontId="11" fillId="0" borderId="2" xfId="0" applyNumberFormat="1" applyFont="1" applyFill="1" applyBorder="1" applyAlignment="1">
      <alignment horizontal="center" vertical="center"/>
    </xf>
    <xf numFmtId="177" fontId="17" fillId="0" borderId="2" xfId="0" applyNumberFormat="1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 wrapText="1"/>
    </xf>
    <xf numFmtId="177" fontId="17" fillId="0" borderId="3" xfId="0" applyNumberFormat="1" applyFont="1" applyFill="1" applyBorder="1" applyAlignment="1">
      <alignment horizontal="center" vertical="center" wrapText="1"/>
    </xf>
    <xf numFmtId="177" fontId="11" fillId="0" borderId="2" xfId="0" applyNumberFormat="1" applyFont="1" applyFill="1" applyBorder="1" applyAlignment="1">
      <alignment horizontal="center" vertical="center" wrapText="1"/>
    </xf>
    <xf numFmtId="177" fontId="17" fillId="0" borderId="2" xfId="0" applyNumberFormat="1" applyFont="1" applyFill="1" applyBorder="1" applyAlignment="1">
      <alignment horizontal="center" vertical="center" wrapText="1"/>
    </xf>
    <xf numFmtId="177" fontId="22" fillId="0" borderId="2" xfId="0" applyNumberFormat="1" applyFont="1" applyFill="1" applyBorder="1" applyAlignment="1">
      <alignment horizontal="center" vertical="center"/>
    </xf>
    <xf numFmtId="178" fontId="22" fillId="0" borderId="2" xfId="0" applyNumberFormat="1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177" fontId="22" fillId="0" borderId="2" xfId="0" applyNumberFormat="1" applyFont="1" applyFill="1" applyBorder="1" applyAlignment="1">
      <alignment horizontal="center" vertical="center" wrapText="1"/>
    </xf>
    <xf numFmtId="178" fontId="11" fillId="0" borderId="0" xfId="0" applyNumberFormat="1" applyFont="1" applyFill="1" applyAlignment="1">
      <alignment vertical="center"/>
    </xf>
    <xf numFmtId="178" fontId="11" fillId="0" borderId="2" xfId="0" applyNumberFormat="1" applyFont="1" applyFill="1" applyBorder="1" applyAlignment="1">
      <alignment horizontal="center" vertical="center"/>
    </xf>
    <xf numFmtId="1" fontId="22" fillId="0" borderId="2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vertical="center" wrapText="1"/>
    </xf>
    <xf numFmtId="0" fontId="18" fillId="0" borderId="2" xfId="0" applyFont="1" applyFill="1" applyBorder="1" applyAlignment="1">
      <alignment horizontal="center" vertical="center"/>
    </xf>
    <xf numFmtId="178" fontId="18" fillId="0" borderId="2" xfId="0" applyNumberFormat="1" applyFont="1" applyFill="1" applyBorder="1" applyAlignment="1">
      <alignment horizontal="center" vertical="center"/>
    </xf>
    <xf numFmtId="0" fontId="10" fillId="0" borderId="0" xfId="0" applyFont="1" applyFill="1">
      <alignment vertical="center"/>
    </xf>
    <xf numFmtId="49" fontId="10" fillId="0" borderId="0" xfId="0" applyNumberFormat="1" applyFont="1" applyFill="1">
      <alignment vertical="center"/>
    </xf>
    <xf numFmtId="0" fontId="10" fillId="0" borderId="0" xfId="0" applyNumberFormat="1" applyFont="1" applyFill="1">
      <alignment vertical="center"/>
    </xf>
    <xf numFmtId="0" fontId="10" fillId="0" borderId="0" xfId="0" applyFont="1" applyFill="1" applyAlignment="1">
      <alignment horizontal="center" vertical="center"/>
    </xf>
    <xf numFmtId="176" fontId="10" fillId="0" borderId="0" xfId="0" applyNumberFormat="1" applyFont="1" applyFill="1">
      <alignment vertical="center"/>
    </xf>
    <xf numFmtId="178" fontId="10" fillId="0" borderId="0" xfId="0" applyNumberFormat="1" applyFont="1" applyFill="1">
      <alignment vertical="center"/>
    </xf>
    <xf numFmtId="49" fontId="15" fillId="0" borderId="0" xfId="0" applyNumberFormat="1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49" fontId="10" fillId="0" borderId="0" xfId="0" applyNumberFormat="1" applyFont="1" applyFill="1" applyAlignment="1">
      <alignment horizontal="right" vertical="center"/>
    </xf>
    <xf numFmtId="0" fontId="10" fillId="0" borderId="0" xfId="0" applyFont="1" applyFill="1" applyAlignment="1">
      <alignment horizontal="right" vertical="center"/>
    </xf>
    <xf numFmtId="0" fontId="12" fillId="0" borderId="0" xfId="0" applyFont="1" applyFill="1">
      <alignment vertical="center"/>
    </xf>
    <xf numFmtId="0" fontId="10" fillId="0" borderId="2" xfId="0" applyFont="1" applyFill="1" applyBorder="1">
      <alignment vertical="center"/>
    </xf>
    <xf numFmtId="176" fontId="15" fillId="0" borderId="0" xfId="0" applyNumberFormat="1" applyFont="1" applyFill="1" applyAlignment="1">
      <alignment horizontal="center" vertical="center"/>
    </xf>
    <xf numFmtId="178" fontId="15" fillId="0" borderId="0" xfId="0" applyNumberFormat="1" applyFont="1" applyFill="1" applyAlignment="1">
      <alignment horizontal="center" vertical="center"/>
    </xf>
    <xf numFmtId="176" fontId="10" fillId="0" borderId="0" xfId="0" applyNumberFormat="1" applyFont="1" applyFill="1" applyAlignment="1">
      <alignment horizontal="right" vertical="center"/>
    </xf>
    <xf numFmtId="178" fontId="10" fillId="0" borderId="0" xfId="0" applyNumberFormat="1" applyFont="1" applyFill="1" applyAlignment="1">
      <alignment horizontal="right" vertical="center"/>
    </xf>
    <xf numFmtId="0" fontId="11" fillId="0" borderId="6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2" xfId="0" applyNumberFormat="1" applyFont="1" applyFill="1" applyBorder="1" applyAlignment="1" applyProtection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5" fillId="0" borderId="2" xfId="0" applyFont="1" applyFill="1" applyBorder="1" applyAlignment="1">
      <alignment horizontal="left" vertical="center" wrapText="1"/>
    </xf>
    <xf numFmtId="0" fontId="11" fillId="0" borderId="2" xfId="0" applyNumberFormat="1" applyFont="1" applyFill="1" applyBorder="1" applyAlignment="1" applyProtection="1">
      <alignment horizontal="center" vertical="center" wrapText="1"/>
    </xf>
    <xf numFmtId="0" fontId="26" fillId="0" borderId="2" xfId="0" applyFont="1" applyFill="1" applyBorder="1">
      <alignment vertical="center"/>
    </xf>
    <xf numFmtId="0" fontId="11" fillId="2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179" fontId="10" fillId="0" borderId="2" xfId="0" applyNumberFormat="1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Alignment="1">
      <alignment horizontal="left" vertical="center"/>
    </xf>
    <xf numFmtId="0" fontId="10" fillId="0" borderId="0" xfId="0" applyNumberFormat="1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NumberFormat="1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176" fontId="11" fillId="0" borderId="2" xfId="0" applyNumberFormat="1" applyFont="1" applyFill="1" applyBorder="1" applyAlignment="1">
      <alignment vertical="center" wrapText="1"/>
    </xf>
    <xf numFmtId="176" fontId="11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178" fontId="11" fillId="0" borderId="2" xfId="0" applyNumberFormat="1" applyFont="1" applyFill="1" applyBorder="1" applyAlignment="1">
      <alignment horizontal="center" vertical="center" wrapText="1"/>
    </xf>
    <xf numFmtId="176" fontId="10" fillId="0" borderId="2" xfId="0" applyNumberFormat="1" applyFont="1" applyFill="1" applyBorder="1" applyAlignment="1">
      <alignment horizontal="center" vertical="center" wrapText="1"/>
    </xf>
    <xf numFmtId="178" fontId="10" fillId="0" borderId="2" xfId="0" applyNumberFormat="1" applyFont="1" applyFill="1" applyBorder="1" applyAlignment="1">
      <alignment horizontal="center" vertical="center" wrapText="1"/>
    </xf>
    <xf numFmtId="178" fontId="10" fillId="0" borderId="2" xfId="0" applyNumberFormat="1" applyFont="1" applyFill="1" applyBorder="1" applyAlignment="1">
      <alignment horizontal="center" vertical="center"/>
    </xf>
    <xf numFmtId="178" fontId="11" fillId="0" borderId="2" xfId="0" applyNumberFormat="1" applyFont="1" applyFill="1" applyBorder="1" applyAlignment="1">
      <alignment horizontal="center" vertical="center" wrapText="1"/>
    </xf>
    <xf numFmtId="178" fontId="17" fillId="0" borderId="2" xfId="0" applyNumberFormat="1" applyFont="1" applyFill="1" applyBorder="1" applyAlignment="1">
      <alignment horizontal="center" vertical="center" wrapText="1"/>
    </xf>
    <xf numFmtId="178" fontId="17" fillId="0" borderId="2" xfId="0" applyNumberFormat="1" applyFont="1" applyFill="1" applyBorder="1" applyAlignment="1">
      <alignment horizontal="center" vertical="center" wrapText="1"/>
    </xf>
    <xf numFmtId="176" fontId="10" fillId="0" borderId="0" xfId="0" applyNumberFormat="1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178" fontId="10" fillId="0" borderId="0" xfId="0" applyNumberFormat="1" applyFont="1" applyFill="1" applyBorder="1" applyAlignment="1">
      <alignment horizontal="center" vertical="center"/>
    </xf>
    <xf numFmtId="178" fontId="10" fillId="0" borderId="0" xfId="0" applyNumberFormat="1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 wrapText="1"/>
    </xf>
    <xf numFmtId="176" fontId="10" fillId="0" borderId="0" xfId="0" applyNumberFormat="1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176" fontId="12" fillId="0" borderId="0" xfId="0" applyNumberFormat="1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 wrapText="1"/>
    </xf>
    <xf numFmtId="176" fontId="11" fillId="0" borderId="1" xfId="0" applyNumberFormat="1" applyFont="1" applyFill="1" applyBorder="1" applyAlignment="1">
      <alignment horizontal="center" vertical="center" wrapText="1"/>
    </xf>
    <xf numFmtId="176" fontId="11" fillId="0" borderId="3" xfId="0" applyNumberFormat="1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176" fontId="12" fillId="0" borderId="2" xfId="0" applyNumberFormat="1" applyFont="1" applyFill="1" applyBorder="1" applyAlignment="1">
      <alignment horizontal="center" vertical="center" wrapText="1"/>
    </xf>
    <xf numFmtId="177" fontId="10" fillId="0" borderId="2" xfId="0" applyNumberFormat="1" applyFont="1" applyFill="1" applyBorder="1" applyAlignment="1">
      <alignment horizontal="center" vertical="center" wrapText="1"/>
    </xf>
    <xf numFmtId="178" fontId="12" fillId="0" borderId="2" xfId="0" applyNumberFormat="1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right" vertical="center"/>
    </xf>
    <xf numFmtId="0" fontId="0" fillId="0" borderId="2" xfId="0" applyFill="1" applyBorder="1" applyAlignment="1">
      <alignment horizontal="center" vertical="center"/>
    </xf>
    <xf numFmtId="0" fontId="30" fillId="0" borderId="2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0" fillId="0" borderId="0" xfId="0" applyFill="1">
      <alignment vertical="center"/>
    </xf>
    <xf numFmtId="0" fontId="0" fillId="0" borderId="0" xfId="0" applyFont="1">
      <alignment vertical="center"/>
    </xf>
    <xf numFmtId="0" fontId="11" fillId="0" borderId="11" xfId="0" applyFont="1" applyFill="1" applyBorder="1" applyAlignment="1">
      <alignment vertical="center" wrapText="1"/>
    </xf>
    <xf numFmtId="0" fontId="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1" fillId="0" borderId="0" xfId="0" applyFont="1">
      <alignment vertical="center"/>
    </xf>
    <xf numFmtId="0" fontId="25" fillId="0" borderId="2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176" fontId="29" fillId="0" borderId="0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right" vertical="center"/>
    </xf>
    <xf numFmtId="176" fontId="25" fillId="0" borderId="10" xfId="0" applyNumberFormat="1" applyFont="1" applyFill="1" applyBorder="1" applyAlignment="1">
      <alignment horizontal="right" vertical="center"/>
    </xf>
    <xf numFmtId="0" fontId="11" fillId="0" borderId="6" xfId="0" applyFont="1" applyFill="1" applyBorder="1" applyAlignment="1">
      <alignment horizontal="left" vertical="center" wrapText="1"/>
    </xf>
    <xf numFmtId="0" fontId="11" fillId="0" borderId="8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left" vertical="center" wrapText="1"/>
    </xf>
    <xf numFmtId="183" fontId="17" fillId="0" borderId="12" xfId="0" applyNumberFormat="1" applyFont="1" applyFill="1" applyBorder="1" applyAlignment="1">
      <alignment horizontal="center" vertical="center" wrapText="1"/>
    </xf>
    <xf numFmtId="10" fontId="17" fillId="0" borderId="12" xfId="11" applyNumberFormat="1" applyFont="1" applyFill="1" applyBorder="1" applyAlignment="1">
      <alignment horizontal="center" vertical="center" wrapText="1"/>
    </xf>
    <xf numFmtId="183" fontId="17" fillId="0" borderId="2" xfId="0" applyNumberFormat="1" applyFont="1" applyFill="1" applyBorder="1" applyAlignment="1">
      <alignment horizontal="center" vertical="center"/>
    </xf>
    <xf numFmtId="182" fontId="11" fillId="0" borderId="12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3" Type="http://schemas.openxmlformats.org/officeDocument/2006/relationships/sharedStrings" Target="sharedStrings.xml"/><Relationship Id="rId22" Type="http://schemas.openxmlformats.org/officeDocument/2006/relationships/styles" Target="styles.xml"/><Relationship Id="rId21" Type="http://schemas.openxmlformats.org/officeDocument/2006/relationships/theme" Target="theme/theme1.xml"/><Relationship Id="rId20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9" Type="http://schemas.openxmlformats.org/officeDocument/2006/relationships/externalLink" Target="externalLinks/externalLink1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E:\&#21016;&#20122;&#29618;\&#20379;&#20648;&#35745;&#21010;\2018-2020&#20648;&#22791;&#35745;&#21010;(1)\2018-2020&#20648;&#22791;&#35745;&#21010;\2021\3.31\&#38468;&#20214;&#20449;&#24687;&#32479;&#35745;&#34920; (&#33258;&#21160;&#20445;&#23384;&#30340;) 3.31-&#21407;&#22987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&#21016;&#20122;&#29618;\&#20379;&#20648;&#35745;&#21010;\2021\5&#26376;&#25104;&#26524;\0726&#25104;&#26524;\&#38468;&#20214;&#20449;&#24687;&#32479;&#35745;&#34920;727&#26368;&#26032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7.3 (2)"/>
      <sheetName val="表6.1"/>
      <sheetName val="表6.2"/>
      <sheetName val="表6.3"/>
      <sheetName val="表6.3 (2)"/>
      <sheetName val="表6.4"/>
      <sheetName val="Sheet5"/>
      <sheetName val="Sheet4"/>
      <sheetName val="表6.5"/>
      <sheetName val="表6.61"/>
      <sheetName val="表6.6"/>
      <sheetName val="表6.7（全）"/>
      <sheetName val="拟入库地块挂表"/>
      <sheetName val="表6.7（全） (2)"/>
      <sheetName val="表6.8 (3)"/>
      <sheetName val="表6.8"/>
      <sheetName val="表6.8 (2)"/>
      <sheetName val="表6.9（暂时不打印）"/>
      <sheetName val="表6.10"/>
      <sheetName val="表6.11（无）"/>
      <sheetName val="表6.12 (2)"/>
      <sheetName val="表6.12 (3)"/>
      <sheetName val="表6.12"/>
      <sheetName val="表6.13"/>
      <sheetName val="表7.1"/>
      <sheetName val="表7.2"/>
      <sheetName val="表7.3"/>
      <sheetName val="表7.3 (3)"/>
      <sheetName val="表7.4"/>
      <sheetName val="对应表"/>
      <sheetName val="表7.5"/>
      <sheetName val="开发项目"/>
      <sheetName val="表7.5 (修改融资情况表格)"/>
      <sheetName val="表7.5 (修改融资情况表格) (3)"/>
      <sheetName val="表7.5 (修改融资情况表格) (2)"/>
      <sheetName val="Sheet2"/>
      <sheetName val="征求意见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6">
          <cell r="D6" t="str">
            <v>高铁生活配套区（十一批次）地块</v>
          </cell>
          <cell r="E6">
            <v>0</v>
          </cell>
          <cell r="F6">
            <v>0</v>
          </cell>
          <cell r="G6" t="str">
            <v>赫山区</v>
          </cell>
          <cell r="H6" t="str">
            <v>云雾山路北侧，金山南路东侧</v>
          </cell>
          <cell r="I6">
            <v>44287</v>
          </cell>
          <cell r="J6" t="str">
            <v>征地</v>
          </cell>
          <cell r="K6">
            <v>8.51</v>
          </cell>
          <cell r="L6">
            <v>8.51</v>
          </cell>
          <cell r="M6">
            <v>0</v>
          </cell>
          <cell r="N6">
            <v>3</v>
          </cell>
          <cell r="O6">
            <v>1215</v>
          </cell>
          <cell r="P6" t="str">
            <v>城镇住宅用地</v>
          </cell>
          <cell r="Q6">
            <v>0</v>
          </cell>
          <cell r="R6" t="str">
            <v>高铁生活配套区</v>
          </cell>
          <cell r="S6">
            <v>0</v>
          </cell>
          <cell r="T6" t="str">
            <v>其他机构批而未供土地</v>
          </cell>
        </row>
        <row r="7">
          <cell r="D7" t="str">
            <v>北大新世纪配套商业用地（78批次）地块</v>
          </cell>
          <cell r="E7">
            <v>0</v>
          </cell>
          <cell r="F7">
            <v>0</v>
          </cell>
          <cell r="G7" t="str">
            <v>赫山区</v>
          </cell>
          <cell r="H7" t="str">
            <v>兰岭路南侧，月山路东侧</v>
          </cell>
          <cell r="I7" t="str">
            <v>2021年7月</v>
          </cell>
          <cell r="J7" t="str">
            <v>征地</v>
          </cell>
          <cell r="K7">
            <v>16.8</v>
          </cell>
          <cell r="L7">
            <v>16.8</v>
          </cell>
          <cell r="M7">
            <v>0</v>
          </cell>
          <cell r="N7">
            <v>1</v>
          </cell>
          <cell r="O7">
            <v>1055</v>
          </cell>
          <cell r="P7" t="str">
            <v>城镇住宅用地</v>
          </cell>
          <cell r="Q7">
            <v>0</v>
          </cell>
          <cell r="R7" t="str">
            <v>北大新世纪配套项目</v>
          </cell>
          <cell r="S7">
            <v>0</v>
          </cell>
          <cell r="T7" t="str">
            <v>储备机构正常储备土地</v>
          </cell>
        </row>
        <row r="8">
          <cell r="D8" t="str">
            <v>信维研发生产基地中部分地块</v>
          </cell>
          <cell r="E8">
            <v>0</v>
          </cell>
          <cell r="F8">
            <v>0</v>
          </cell>
          <cell r="G8" t="str">
            <v>赫山区</v>
          </cell>
          <cell r="H8" t="str">
            <v>鱼形山路南侧、枫梓路西侧、蒲塘路北侧、花亭路东侧 </v>
          </cell>
          <cell r="I8" t="str">
            <v>2021年7月</v>
          </cell>
          <cell r="J8" t="str">
            <v>收回</v>
          </cell>
          <cell r="K8">
            <v>28.21</v>
          </cell>
          <cell r="L8">
            <v>0</v>
          </cell>
          <cell r="M8">
            <v>28.21</v>
          </cell>
          <cell r="N8">
            <v>1</v>
          </cell>
          <cell r="O8">
            <v>1055</v>
          </cell>
          <cell r="P8" t="str">
            <v>城镇住宅用地</v>
          </cell>
          <cell r="Q8">
            <v>0</v>
          </cell>
          <cell r="R8" t="str">
            <v>信维研发生产基地</v>
          </cell>
          <cell r="S8">
            <v>0</v>
          </cell>
          <cell r="T8" t="str">
            <v>其他机构需再次供应土地</v>
          </cell>
        </row>
        <row r="9">
          <cell r="D9" t="str">
            <v>谢林港生活配套区（50批次）地块</v>
          </cell>
          <cell r="E9" t="str">
            <v>安置区</v>
          </cell>
          <cell r="F9">
            <v>0</v>
          </cell>
          <cell r="G9" t="str">
            <v>赫山区</v>
          </cell>
          <cell r="H9" t="str">
            <v>桃益公路北侧</v>
          </cell>
          <cell r="I9" t="str">
            <v>2021年7月</v>
          </cell>
          <cell r="J9" t="str">
            <v>征地</v>
          </cell>
          <cell r="K9">
            <v>4.67</v>
          </cell>
          <cell r="L9">
            <v>4.67</v>
          </cell>
          <cell r="M9">
            <v>0</v>
          </cell>
          <cell r="N9">
            <v>2</v>
          </cell>
          <cell r="O9">
            <v>600</v>
          </cell>
          <cell r="P9" t="str">
            <v>城镇住宅用地</v>
          </cell>
          <cell r="Q9">
            <v>0</v>
          </cell>
          <cell r="R9" t="str">
            <v>谢林港生活配套区</v>
          </cell>
          <cell r="S9">
            <v>0</v>
          </cell>
          <cell r="T9" t="str">
            <v>储备机构正常储备土地</v>
          </cell>
        </row>
        <row r="10">
          <cell r="D10" t="str">
            <v>保税区物流中心地块</v>
          </cell>
          <cell r="E10" t="str">
            <v>改工业</v>
          </cell>
          <cell r="F10">
            <v>0</v>
          </cell>
          <cell r="G10" t="str">
            <v>赫山区</v>
          </cell>
          <cell r="H10" t="str">
            <v>永福路以南（芙蓉兴盛项目南侧）银城大道西侧</v>
          </cell>
          <cell r="I10" t="str">
            <v>2021年11月</v>
          </cell>
          <cell r="J10" t="str">
            <v>收回</v>
          </cell>
          <cell r="K10">
            <v>2.67</v>
          </cell>
          <cell r="L10">
            <v>0</v>
          </cell>
          <cell r="M10">
            <v>2.67</v>
          </cell>
          <cell r="N10">
            <v>5</v>
          </cell>
          <cell r="O10">
            <v>1270</v>
          </cell>
          <cell r="P10" t="str">
            <v>仓储用地</v>
          </cell>
          <cell r="Q10">
            <v>0</v>
          </cell>
          <cell r="R10" t="str">
            <v>保税区物流中心</v>
          </cell>
          <cell r="S10">
            <v>0</v>
          </cell>
          <cell r="T10" t="str">
            <v>其他机构需再次供应土地</v>
          </cell>
        </row>
        <row r="11">
          <cell r="D11" t="str">
            <v>新华美收回地块</v>
          </cell>
          <cell r="E11">
            <v>0</v>
          </cell>
          <cell r="F11">
            <v>0</v>
          </cell>
          <cell r="G11" t="str">
            <v>赫山区</v>
          </cell>
          <cell r="H11" t="str">
            <v>鹿角园路南侧，惠和项目用地西侧</v>
          </cell>
          <cell r="I11" t="str">
            <v>2021年7月</v>
          </cell>
          <cell r="J11" t="str">
            <v>收回</v>
          </cell>
          <cell r="K11">
            <v>3.6</v>
          </cell>
          <cell r="L11">
            <v>0</v>
          </cell>
          <cell r="M11">
            <v>3.6</v>
          </cell>
          <cell r="N11">
            <v>1</v>
          </cell>
          <cell r="O11">
            <v>2400</v>
          </cell>
          <cell r="P11" t="str">
            <v>工业用地</v>
          </cell>
          <cell r="Q11">
            <v>0</v>
          </cell>
          <cell r="R11">
            <v>0</v>
          </cell>
          <cell r="S11">
            <v>0</v>
          </cell>
          <cell r="T11" t="str">
            <v>其他机构需再次供应土地</v>
          </cell>
        </row>
        <row r="12">
          <cell r="D12" t="str">
            <v>保利南侧地块</v>
          </cell>
          <cell r="E12">
            <v>0</v>
          </cell>
          <cell r="F12">
            <v>0</v>
          </cell>
          <cell r="G12" t="str">
            <v>赫山区</v>
          </cell>
          <cell r="H12" t="str">
            <v>石竹路东侧，保利项目南侧</v>
          </cell>
          <cell r="I12" t="str">
            <v>2021年5月</v>
          </cell>
          <cell r="J12" t="str">
            <v>征地</v>
          </cell>
          <cell r="K12">
            <v>12.53</v>
          </cell>
          <cell r="L12">
            <v>12.53</v>
          </cell>
          <cell r="M12">
            <v>0</v>
          </cell>
          <cell r="N12">
            <v>3</v>
          </cell>
          <cell r="O12">
            <v>1215</v>
          </cell>
          <cell r="P12" t="str">
            <v>城镇住宅用地</v>
          </cell>
          <cell r="Q12">
            <v>0</v>
          </cell>
          <cell r="R12" t="str">
            <v>保利南侧地块</v>
          </cell>
          <cell r="S12">
            <v>0</v>
          </cell>
          <cell r="T12" t="str">
            <v>其他机构批而未供土地</v>
          </cell>
        </row>
        <row r="13">
          <cell r="D13" t="str">
            <v>安康达汽车地块</v>
          </cell>
          <cell r="E13">
            <v>0</v>
          </cell>
          <cell r="F13">
            <v>0</v>
          </cell>
          <cell r="G13" t="str">
            <v>赫山区</v>
          </cell>
          <cell r="H13" t="str">
            <v>银城大道西侧、汽车物流业以北</v>
          </cell>
          <cell r="I13" t="str">
            <v>2021年5月</v>
          </cell>
          <cell r="J13" t="str">
            <v>征地</v>
          </cell>
          <cell r="K13">
            <v>0.17</v>
          </cell>
          <cell r="L13">
            <v>0.17</v>
          </cell>
          <cell r="M13">
            <v>0</v>
          </cell>
          <cell r="N13">
            <v>5</v>
          </cell>
          <cell r="O13">
            <v>1270</v>
          </cell>
          <cell r="P13" t="str">
            <v>其他商服用地</v>
          </cell>
          <cell r="Q13">
            <v>0</v>
          </cell>
          <cell r="R13" t="str">
            <v>安康达汽车</v>
          </cell>
          <cell r="S13">
            <v>0</v>
          </cell>
          <cell r="T13" t="str">
            <v>其他机构批而未供土地</v>
          </cell>
        </row>
        <row r="14">
          <cell r="D14" t="str">
            <v>天星桥村安置基地等项目打捆地块</v>
          </cell>
          <cell r="E14" t="str">
            <v>核实是否为安置房</v>
          </cell>
          <cell r="F14">
            <v>0</v>
          </cell>
          <cell r="G14" t="str">
            <v>赫山区</v>
          </cell>
          <cell r="H14" t="str">
            <v>高新区迎宾路南侧、鸬鹚桥安置基地出口西侧</v>
          </cell>
          <cell r="I14" t="str">
            <v>2021年11月</v>
          </cell>
          <cell r="J14" t="str">
            <v>征地</v>
          </cell>
          <cell r="K14">
            <v>1.44</v>
          </cell>
          <cell r="L14">
            <v>1.44</v>
          </cell>
          <cell r="M14">
            <v>0</v>
          </cell>
          <cell r="N14">
            <v>2</v>
          </cell>
          <cell r="O14">
            <v>1275</v>
          </cell>
          <cell r="P14" t="str">
            <v>城镇住宅用地</v>
          </cell>
          <cell r="Q14">
            <v>0</v>
          </cell>
          <cell r="R14" t="str">
            <v>天星桥村安置基地等项目</v>
          </cell>
          <cell r="S14">
            <v>0</v>
          </cell>
          <cell r="T14" t="str">
            <v>其他机构批而未供土地</v>
          </cell>
        </row>
        <row r="15">
          <cell r="D15" t="str">
            <v>2016年第一批次地块六、七地块</v>
          </cell>
          <cell r="E15">
            <v>0</v>
          </cell>
          <cell r="F15">
            <v>0</v>
          </cell>
          <cell r="G15" t="str">
            <v>赫山区</v>
          </cell>
          <cell r="H15" t="str">
            <v>高铁片区</v>
          </cell>
          <cell r="I15" t="str">
            <v>2021年11月</v>
          </cell>
          <cell r="J15" t="str">
            <v>征地</v>
          </cell>
          <cell r="K15">
            <v>7.46</v>
          </cell>
          <cell r="L15">
            <v>7.46</v>
          </cell>
          <cell r="M15">
            <v>0</v>
          </cell>
          <cell r="N15">
            <v>3</v>
          </cell>
          <cell r="O15">
            <v>1215</v>
          </cell>
          <cell r="P15" t="str">
            <v>城镇住宅用地</v>
          </cell>
          <cell r="Q15">
            <v>0</v>
          </cell>
          <cell r="R15">
            <v>0</v>
          </cell>
          <cell r="S15">
            <v>0</v>
          </cell>
          <cell r="T15" t="str">
            <v>其他机构批而未供土地</v>
          </cell>
        </row>
        <row r="16">
          <cell r="D16" t="str">
            <v>高铁片区云雾山路拓宽项目二地块</v>
          </cell>
          <cell r="E16" t="str">
            <v>修改为道路</v>
          </cell>
          <cell r="F16">
            <v>0</v>
          </cell>
          <cell r="G16" t="str">
            <v>赫山区</v>
          </cell>
          <cell r="H16" t="str">
            <v>云雾山路两侧</v>
          </cell>
          <cell r="I16" t="str">
            <v>2021年11月</v>
          </cell>
          <cell r="J16" t="str">
            <v>收回</v>
          </cell>
          <cell r="K16">
            <v>1.34</v>
          </cell>
          <cell r="L16">
            <v>0</v>
          </cell>
          <cell r="M16">
            <v>1.34</v>
          </cell>
          <cell r="N16">
            <v>3</v>
          </cell>
          <cell r="O16">
            <v>2500</v>
          </cell>
          <cell r="P16" t="str">
            <v>城镇村道路用地</v>
          </cell>
          <cell r="Q16">
            <v>0</v>
          </cell>
          <cell r="R16" t="str">
            <v>高铁片区云雾山路拓宽项目二</v>
          </cell>
          <cell r="S16">
            <v>0</v>
          </cell>
          <cell r="T16" t="str">
            <v>其他机构需再次供应土地</v>
          </cell>
        </row>
        <row r="17">
          <cell r="D17" t="str">
            <v>科力远项目（74批次）</v>
          </cell>
          <cell r="E17">
            <v>0</v>
          </cell>
          <cell r="F17">
            <v>0</v>
          </cell>
          <cell r="G17" t="str">
            <v>赫山区</v>
          </cell>
          <cell r="H17" t="str">
            <v>鱼形山路南侧，园山路东侧，杉木路西侧</v>
          </cell>
          <cell r="I17" t="str">
            <v>2021年2月</v>
          </cell>
          <cell r="J17" t="str">
            <v>征地</v>
          </cell>
          <cell r="K17">
            <v>16.8</v>
          </cell>
          <cell r="L17">
            <v>16.8</v>
          </cell>
          <cell r="M17">
            <v>0</v>
          </cell>
          <cell r="N17">
            <v>2</v>
          </cell>
          <cell r="O17">
            <v>285</v>
          </cell>
          <cell r="P17" t="str">
            <v>工业用地</v>
          </cell>
          <cell r="Q17">
            <v>0</v>
          </cell>
          <cell r="R17" t="str">
            <v>科力远项目</v>
          </cell>
          <cell r="S17">
            <v>0</v>
          </cell>
          <cell r="T17" t="str">
            <v>其他机构批而未供土地</v>
          </cell>
        </row>
        <row r="18">
          <cell r="D18" t="str">
            <v>邻里中心（东部）地块</v>
          </cell>
          <cell r="E18" t="str">
            <v>改为商住</v>
          </cell>
          <cell r="F18">
            <v>0</v>
          </cell>
          <cell r="G18" t="str">
            <v>赫山区</v>
          </cell>
          <cell r="H18" t="str">
            <v>东部迎春路北侧，服务区路东侧</v>
          </cell>
          <cell r="I18" t="str">
            <v>2021年5月</v>
          </cell>
          <cell r="J18" t="str">
            <v>征地</v>
          </cell>
          <cell r="K18">
            <v>1.43</v>
          </cell>
          <cell r="L18">
            <v>1.43</v>
          </cell>
          <cell r="M18">
            <v>0</v>
          </cell>
          <cell r="N18">
            <v>2</v>
          </cell>
          <cell r="O18">
            <v>495</v>
          </cell>
          <cell r="P18" t="str">
            <v>城镇住宅用地</v>
          </cell>
          <cell r="Q18">
            <v>0</v>
          </cell>
          <cell r="R18" t="str">
            <v>邻里中心（东部）</v>
          </cell>
          <cell r="S18">
            <v>0</v>
          </cell>
          <cell r="T18" t="str">
            <v>其他机构批而未供土地</v>
          </cell>
        </row>
        <row r="19">
          <cell r="D19" t="str">
            <v>长益机械地块</v>
          </cell>
          <cell r="E19">
            <v>0</v>
          </cell>
          <cell r="F19">
            <v>0</v>
          </cell>
          <cell r="G19" t="str">
            <v>赫山区</v>
          </cell>
          <cell r="H19" t="str">
            <v>晏家村路北侧，川潭路以南，如舟路西侧</v>
          </cell>
          <cell r="I19" t="str">
            <v>2021年4月</v>
          </cell>
          <cell r="J19" t="str">
            <v>收回</v>
          </cell>
          <cell r="K19">
            <v>3.33</v>
          </cell>
          <cell r="L19">
            <v>0</v>
          </cell>
          <cell r="M19">
            <v>3.33</v>
          </cell>
          <cell r="N19">
            <v>2</v>
          </cell>
          <cell r="O19">
            <v>285</v>
          </cell>
          <cell r="P19" t="str">
            <v>工业用地</v>
          </cell>
          <cell r="Q19">
            <v>0</v>
          </cell>
          <cell r="R19" t="str">
            <v>长益机械</v>
          </cell>
          <cell r="S19">
            <v>0</v>
          </cell>
          <cell r="T19" t="str">
            <v>其他机构需再次供应土地</v>
          </cell>
        </row>
        <row r="20">
          <cell r="D20" t="str">
            <v>百茂地块</v>
          </cell>
          <cell r="E20">
            <v>0</v>
          </cell>
          <cell r="F20">
            <v>0</v>
          </cell>
          <cell r="G20" t="str">
            <v>赫山区</v>
          </cell>
          <cell r="H20" t="str">
            <v>晏家村路北侧，川潭路以南，如舟路东侧</v>
          </cell>
          <cell r="I20" t="str">
            <v>2021年4月</v>
          </cell>
          <cell r="J20" t="str">
            <v>收回</v>
          </cell>
          <cell r="K20">
            <v>4.67</v>
          </cell>
          <cell r="L20">
            <v>0</v>
          </cell>
          <cell r="M20">
            <v>4.67</v>
          </cell>
          <cell r="N20">
            <v>2</v>
          </cell>
          <cell r="O20">
            <v>285</v>
          </cell>
          <cell r="P20" t="str">
            <v>工业用地</v>
          </cell>
          <cell r="Q20">
            <v>0</v>
          </cell>
          <cell r="R20" t="str">
            <v>百茂</v>
          </cell>
          <cell r="S20">
            <v>0</v>
          </cell>
          <cell r="T20" t="str">
            <v>其他机构需再次供应土地</v>
          </cell>
        </row>
        <row r="21">
          <cell r="D21" t="str">
            <v>金康投资有限公司项目  （79批次）地块</v>
          </cell>
          <cell r="E21">
            <v>0</v>
          </cell>
          <cell r="F21">
            <v>0</v>
          </cell>
          <cell r="G21" t="str">
            <v>赫山区</v>
          </cell>
          <cell r="H21" t="str">
            <v>银城大道西侧、张湖路南侧，陆家坡路北侧</v>
          </cell>
          <cell r="I21" t="str">
            <v>2021年4月</v>
          </cell>
          <cell r="J21" t="str">
            <v>征地</v>
          </cell>
          <cell r="K21">
            <v>17.4</v>
          </cell>
          <cell r="L21">
            <v>17.4</v>
          </cell>
          <cell r="M21">
            <v>0</v>
          </cell>
          <cell r="N21">
            <v>2</v>
          </cell>
          <cell r="O21">
            <v>285</v>
          </cell>
          <cell r="P21" t="str">
            <v>工业用地</v>
          </cell>
          <cell r="Q21">
            <v>0</v>
          </cell>
          <cell r="R21" t="str">
            <v>金康投资有限公司项目  </v>
          </cell>
          <cell r="S21">
            <v>0</v>
          </cell>
          <cell r="T21" t="str">
            <v>储备机构正常储备土地</v>
          </cell>
        </row>
        <row r="22">
          <cell r="D22" t="str">
            <v>金博2期地块</v>
          </cell>
          <cell r="E22">
            <v>0</v>
          </cell>
          <cell r="F22">
            <v>0</v>
          </cell>
          <cell r="G22" t="str">
            <v>赫山区</v>
          </cell>
          <cell r="H22" t="str">
            <v>鱼形山路以南，园山路以西，蒲塘路以北</v>
          </cell>
          <cell r="I22" t="str">
            <v>2021年5月</v>
          </cell>
          <cell r="J22" t="str">
            <v>征地</v>
          </cell>
          <cell r="K22">
            <v>33.67</v>
          </cell>
          <cell r="L22">
            <v>33.67</v>
          </cell>
          <cell r="M22">
            <v>0</v>
          </cell>
          <cell r="N22">
            <v>1</v>
          </cell>
          <cell r="O22">
            <v>315</v>
          </cell>
          <cell r="P22" t="str">
            <v>工业用地</v>
          </cell>
          <cell r="Q22">
            <v>0</v>
          </cell>
          <cell r="R22" t="str">
            <v>金博2期</v>
          </cell>
          <cell r="S22">
            <v>0</v>
          </cell>
          <cell r="T22" t="str">
            <v>储备机构正常储备土地</v>
          </cell>
        </row>
        <row r="23">
          <cell r="D23" t="str">
            <v>超频三项目二期（含伟源）地块</v>
          </cell>
          <cell r="E23">
            <v>0</v>
          </cell>
          <cell r="F23">
            <v>0</v>
          </cell>
          <cell r="G23" t="str">
            <v>赫山区</v>
          </cell>
          <cell r="H23" t="str">
            <v>鱼形山路北侧，园山路东侧，杉木路西侧</v>
          </cell>
          <cell r="I23" t="str">
            <v>2021年5月</v>
          </cell>
          <cell r="J23" t="str">
            <v>征地</v>
          </cell>
          <cell r="K23">
            <v>5.4</v>
          </cell>
          <cell r="L23">
            <v>5.4</v>
          </cell>
          <cell r="M23">
            <v>0</v>
          </cell>
          <cell r="N23">
            <v>1</v>
          </cell>
          <cell r="O23">
            <v>315</v>
          </cell>
          <cell r="P23" t="str">
            <v>工业用地</v>
          </cell>
          <cell r="Q23">
            <v>0</v>
          </cell>
          <cell r="R23" t="str">
            <v>超频三项目二期（含伟源）</v>
          </cell>
          <cell r="S23">
            <v>0</v>
          </cell>
          <cell r="T23" t="str">
            <v>其他机构批而未供土地</v>
          </cell>
        </row>
        <row r="24">
          <cell r="D24" t="str">
            <v>传化物流项目地块</v>
          </cell>
          <cell r="E24">
            <v>0</v>
          </cell>
          <cell r="F24">
            <v>0</v>
          </cell>
          <cell r="G24" t="str">
            <v>赫山区</v>
          </cell>
          <cell r="H24" t="str">
            <v>永福路南侧、蓉园路西侧</v>
          </cell>
          <cell r="I24" t="str">
            <v>2021年5月</v>
          </cell>
          <cell r="J24" t="str">
            <v>收回</v>
          </cell>
          <cell r="K24">
            <v>7.07</v>
          </cell>
          <cell r="L24">
            <v>0</v>
          </cell>
          <cell r="M24">
            <v>7.07</v>
          </cell>
          <cell r="N24">
            <v>4</v>
          </cell>
          <cell r="O24">
            <v>305</v>
          </cell>
          <cell r="P24" t="str">
            <v>仓储用地</v>
          </cell>
          <cell r="Q24">
            <v>0</v>
          </cell>
          <cell r="R24" t="str">
            <v>传化物流项目</v>
          </cell>
          <cell r="S24">
            <v>0</v>
          </cell>
          <cell r="T24" t="str">
            <v>其他机构需再次供应土地</v>
          </cell>
        </row>
        <row r="25">
          <cell r="D25" t="str">
            <v>75批次（城晖源砖厂）地块</v>
          </cell>
          <cell r="E25">
            <v>0</v>
          </cell>
          <cell r="F25">
            <v>0</v>
          </cell>
          <cell r="G25" t="str">
            <v>赫山区</v>
          </cell>
          <cell r="H25" t="str">
            <v>复兴村</v>
          </cell>
          <cell r="I25" t="str">
            <v>2021年5月</v>
          </cell>
          <cell r="J25" t="str">
            <v>征地</v>
          </cell>
          <cell r="K25">
            <v>1.53</v>
          </cell>
          <cell r="L25">
            <v>1.53</v>
          </cell>
          <cell r="M25">
            <v>0</v>
          </cell>
          <cell r="N25">
            <v>1</v>
          </cell>
          <cell r="O25">
            <v>315</v>
          </cell>
          <cell r="P25" t="str">
            <v>工业用地</v>
          </cell>
          <cell r="Q25">
            <v>0</v>
          </cell>
          <cell r="R25" t="str">
            <v>城晖源砖厂</v>
          </cell>
          <cell r="S25">
            <v>0</v>
          </cell>
          <cell r="T25" t="str">
            <v>储备机构正常储备土地</v>
          </cell>
        </row>
        <row r="26">
          <cell r="D26" t="str">
            <v>高铁片区高新大道、云雾山路、康复路拓宽项目地块</v>
          </cell>
          <cell r="E26" t="str">
            <v>名字道路拓宽？</v>
          </cell>
          <cell r="F26">
            <v>0</v>
          </cell>
          <cell r="G26" t="str">
            <v>赫山区</v>
          </cell>
          <cell r="H26" t="str">
            <v>高铁片区高新大道两侧、云雾山路南侧、康复路西侧</v>
          </cell>
          <cell r="I26" t="str">
            <v>2021年7月</v>
          </cell>
          <cell r="J26" t="str">
            <v>收回</v>
          </cell>
          <cell r="K26">
            <v>16.37</v>
          </cell>
          <cell r="L26">
            <v>0</v>
          </cell>
          <cell r="M26">
            <v>16.37</v>
          </cell>
          <cell r="N26">
            <v>3</v>
          </cell>
          <cell r="O26">
            <v>390</v>
          </cell>
          <cell r="P26" t="str">
            <v>工业用地</v>
          </cell>
          <cell r="Q26">
            <v>0</v>
          </cell>
          <cell r="R26" t="str">
            <v>高铁片区高新大道、云雾山路、康复路拓宽项目</v>
          </cell>
          <cell r="S26">
            <v>0</v>
          </cell>
          <cell r="T26" t="str">
            <v>其他机构需再次供应土地</v>
          </cell>
        </row>
        <row r="27">
          <cell r="D27" t="str">
            <v>高铁片区道路收回地块</v>
          </cell>
          <cell r="E27" t="str">
            <v>改为道路</v>
          </cell>
          <cell r="F27">
            <v>0</v>
          </cell>
          <cell r="G27" t="str">
            <v>赫山区</v>
          </cell>
          <cell r="H27" t="str">
            <v>云雾山路沿线、高铁片区道路</v>
          </cell>
          <cell r="I27" t="str">
            <v>2021年7月</v>
          </cell>
          <cell r="J27" t="str">
            <v>收回</v>
          </cell>
          <cell r="K27">
            <v>3.33</v>
          </cell>
          <cell r="L27">
            <v>0</v>
          </cell>
          <cell r="M27">
            <v>3.33</v>
          </cell>
          <cell r="N27">
            <v>3</v>
          </cell>
          <cell r="O27">
            <v>390</v>
          </cell>
          <cell r="P27" t="str">
            <v>城镇村道路用地</v>
          </cell>
          <cell r="Q27">
            <v>0</v>
          </cell>
          <cell r="R27">
            <v>0</v>
          </cell>
          <cell r="S27">
            <v>0</v>
          </cell>
          <cell r="T27" t="str">
            <v>其他机构需再次供应土地</v>
          </cell>
        </row>
        <row r="28">
          <cell r="D28" t="str">
            <v>橡塑南边地块</v>
          </cell>
          <cell r="E28">
            <v>0</v>
          </cell>
          <cell r="F28">
            <v>0</v>
          </cell>
          <cell r="G28" t="str">
            <v>赫山区</v>
          </cell>
          <cell r="H28" t="str">
            <v>龙洲路西侧、橡塑用地南侧、金博碳素北侧</v>
          </cell>
          <cell r="I28" t="str">
            <v>2021年7月</v>
          </cell>
          <cell r="J28" t="str">
            <v>收回</v>
          </cell>
          <cell r="K28">
            <v>3.87</v>
          </cell>
          <cell r="L28">
            <v>0</v>
          </cell>
          <cell r="M28">
            <v>3.87</v>
          </cell>
          <cell r="N28">
            <v>2</v>
          </cell>
          <cell r="O28">
            <v>495</v>
          </cell>
          <cell r="P28" t="str">
            <v>城镇住宅用地</v>
          </cell>
          <cell r="Q28">
            <v>0</v>
          </cell>
          <cell r="R28" t="str">
            <v>橡塑</v>
          </cell>
          <cell r="S28">
            <v>0</v>
          </cell>
          <cell r="T28" t="str">
            <v>其他机构需再次供应土地</v>
          </cell>
        </row>
        <row r="29">
          <cell r="D29" t="str">
            <v>嘉铭茶厂项目地块</v>
          </cell>
          <cell r="E29">
            <v>0</v>
          </cell>
          <cell r="F29">
            <v>0</v>
          </cell>
          <cell r="G29" t="str">
            <v>赫山区</v>
          </cell>
          <cell r="H29" t="str">
            <v>晏家村路以南，319国道以东</v>
          </cell>
          <cell r="I29" t="str">
            <v>2021年5月</v>
          </cell>
          <cell r="J29" t="str">
            <v>征地</v>
          </cell>
          <cell r="K29">
            <v>0.19</v>
          </cell>
          <cell r="L29">
            <v>0.19</v>
          </cell>
          <cell r="M29">
            <v>0</v>
          </cell>
          <cell r="N29">
            <v>2</v>
          </cell>
          <cell r="O29">
            <v>285</v>
          </cell>
          <cell r="P29" t="str">
            <v>工业用地</v>
          </cell>
          <cell r="Q29">
            <v>0</v>
          </cell>
          <cell r="R29" t="str">
            <v>嘉铭茶厂项目</v>
          </cell>
          <cell r="S29">
            <v>0</v>
          </cell>
          <cell r="T29" t="str">
            <v>其他机构批而未供土地</v>
          </cell>
        </row>
        <row r="30">
          <cell r="D30" t="str">
            <v>味芝元补征用地地块</v>
          </cell>
          <cell r="E30">
            <v>0</v>
          </cell>
          <cell r="F30">
            <v>0</v>
          </cell>
          <cell r="G30" t="str">
            <v>赫山区</v>
          </cell>
          <cell r="H30" t="str">
            <v>迎宾路延伸线、云树路西侧</v>
          </cell>
          <cell r="I30" t="str">
            <v>2021年5月</v>
          </cell>
          <cell r="J30" t="str">
            <v>征地</v>
          </cell>
          <cell r="K30">
            <v>0.06</v>
          </cell>
          <cell r="L30">
            <v>0.06</v>
          </cell>
          <cell r="M30">
            <v>0</v>
          </cell>
          <cell r="N30">
            <v>3</v>
          </cell>
          <cell r="O30">
            <v>390</v>
          </cell>
          <cell r="P30" t="str">
            <v>工业用地</v>
          </cell>
          <cell r="Q30">
            <v>0</v>
          </cell>
          <cell r="R30" t="str">
            <v>味芝元补征用地</v>
          </cell>
          <cell r="S30">
            <v>0</v>
          </cell>
          <cell r="T30" t="str">
            <v>储备机构正常储备土地</v>
          </cell>
        </row>
        <row r="31">
          <cell r="D31" t="str">
            <v>农产品加工园用地项目地块</v>
          </cell>
          <cell r="E31">
            <v>0</v>
          </cell>
          <cell r="F31">
            <v>0</v>
          </cell>
          <cell r="G31" t="str">
            <v>赫山区</v>
          </cell>
          <cell r="H31" t="str">
            <v>高铁片区，云雾山路以南，白杨路东侧</v>
          </cell>
          <cell r="I31" t="str">
            <v>2021年11月</v>
          </cell>
          <cell r="J31" t="str">
            <v>征地</v>
          </cell>
          <cell r="K31">
            <v>0.06</v>
          </cell>
          <cell r="L31">
            <v>0.06</v>
          </cell>
          <cell r="M31">
            <v>0</v>
          </cell>
          <cell r="N31">
            <v>3</v>
          </cell>
          <cell r="O31">
            <v>390</v>
          </cell>
          <cell r="P31" t="str">
            <v>工业用地</v>
          </cell>
          <cell r="Q31">
            <v>0</v>
          </cell>
          <cell r="R31" t="str">
            <v>农产品加工园用地项目</v>
          </cell>
          <cell r="S31">
            <v>0</v>
          </cell>
          <cell r="T31" t="str">
            <v>其他机构批而未供土地</v>
          </cell>
        </row>
        <row r="32">
          <cell r="D32" t="str">
            <v>中核核极电缆生产基地地块</v>
          </cell>
          <cell r="E32">
            <v>0</v>
          </cell>
          <cell r="F32">
            <v>0</v>
          </cell>
          <cell r="G32" t="str">
            <v>赫山区</v>
          </cell>
          <cell r="H32" t="str">
            <v>高新大道西侧、永福路两侧</v>
          </cell>
          <cell r="I32" t="str">
            <v>2021年11月</v>
          </cell>
          <cell r="J32" t="str">
            <v>征地</v>
          </cell>
          <cell r="K32">
            <v>1.21</v>
          </cell>
          <cell r="L32">
            <v>1.21</v>
          </cell>
          <cell r="M32">
            <v>0</v>
          </cell>
          <cell r="N32">
            <v>4</v>
          </cell>
          <cell r="O32">
            <v>305</v>
          </cell>
          <cell r="P32" t="str">
            <v>工业用地</v>
          </cell>
          <cell r="Q32">
            <v>0</v>
          </cell>
          <cell r="R32" t="str">
            <v>中核核极电缆生产基地</v>
          </cell>
          <cell r="S32">
            <v>0</v>
          </cell>
          <cell r="T32" t="str">
            <v>其他机构批而未供土地</v>
          </cell>
        </row>
        <row r="33">
          <cell r="D33" t="str">
            <v>建筑材料生产基地地块</v>
          </cell>
          <cell r="E33">
            <v>0</v>
          </cell>
          <cell r="F33">
            <v>0</v>
          </cell>
          <cell r="G33" t="str">
            <v>赫山区</v>
          </cell>
          <cell r="H33" t="str">
            <v>高铁片区金山路西侧，永福路两侧</v>
          </cell>
          <cell r="I33" t="str">
            <v>2021年11月</v>
          </cell>
          <cell r="J33" t="str">
            <v>征地</v>
          </cell>
          <cell r="K33">
            <v>1.06</v>
          </cell>
          <cell r="L33">
            <v>1.06</v>
          </cell>
          <cell r="M33">
            <v>0</v>
          </cell>
          <cell r="N33">
            <v>2</v>
          </cell>
          <cell r="O33">
            <v>495</v>
          </cell>
          <cell r="P33" t="str">
            <v>工业用地</v>
          </cell>
          <cell r="Q33">
            <v>0</v>
          </cell>
          <cell r="R33" t="str">
            <v>建筑材料生产基地</v>
          </cell>
          <cell r="S33">
            <v>0</v>
          </cell>
          <cell r="T33" t="str">
            <v>其他机构批而未供土地</v>
          </cell>
        </row>
        <row r="34">
          <cell r="D34" t="str">
            <v>益阳市2011年打捆项目二地块</v>
          </cell>
          <cell r="E34">
            <v>0</v>
          </cell>
          <cell r="F34">
            <v>0</v>
          </cell>
          <cell r="G34" t="str">
            <v>赫山区</v>
          </cell>
          <cell r="H34" t="str">
            <v>高铁片区康富路两侧、云雾山路南侧</v>
          </cell>
          <cell r="I34" t="str">
            <v>2021年11月</v>
          </cell>
          <cell r="J34" t="str">
            <v>征地</v>
          </cell>
          <cell r="K34">
            <v>0.33</v>
          </cell>
          <cell r="L34">
            <v>0.33</v>
          </cell>
          <cell r="M34">
            <v>0</v>
          </cell>
          <cell r="N34">
            <v>2</v>
          </cell>
          <cell r="O34">
            <v>495</v>
          </cell>
          <cell r="P34" t="str">
            <v>工业用地</v>
          </cell>
          <cell r="Q34">
            <v>0</v>
          </cell>
          <cell r="R34">
            <v>0</v>
          </cell>
          <cell r="S34">
            <v>0</v>
          </cell>
          <cell r="T34" t="str">
            <v>其他机构批而未供土地</v>
          </cell>
        </row>
        <row r="35">
          <cell r="D35" t="str">
            <v>高新区电子信息化厂房地块</v>
          </cell>
          <cell r="E35">
            <v>0</v>
          </cell>
          <cell r="F35">
            <v>0</v>
          </cell>
          <cell r="G35" t="str">
            <v>赫山区</v>
          </cell>
          <cell r="H35" t="str">
            <v>云雾山路南侧、白杨路两侧</v>
          </cell>
          <cell r="I35" t="str">
            <v>2021年11月</v>
          </cell>
          <cell r="J35" t="str">
            <v>征地</v>
          </cell>
          <cell r="K35">
            <v>0.3</v>
          </cell>
          <cell r="L35">
            <v>0.3</v>
          </cell>
          <cell r="M35">
            <v>0</v>
          </cell>
          <cell r="N35">
            <v>4</v>
          </cell>
          <cell r="O35">
            <v>305</v>
          </cell>
          <cell r="P35" t="str">
            <v>工业用地</v>
          </cell>
          <cell r="Q35">
            <v>0</v>
          </cell>
          <cell r="R35" t="str">
            <v>高新区电子信息化厂房</v>
          </cell>
          <cell r="S35">
            <v>0</v>
          </cell>
          <cell r="T35" t="str">
            <v>其他机构批而未供土地</v>
          </cell>
        </row>
        <row r="36">
          <cell r="D36" t="str">
            <v>弘基矿业收回地块</v>
          </cell>
          <cell r="E36" t="str">
            <v>改为商住</v>
          </cell>
          <cell r="F36">
            <v>0</v>
          </cell>
          <cell r="G36" t="str">
            <v>赫山区</v>
          </cell>
          <cell r="H36" t="str">
            <v>云雾山路南侧、高新路西侧</v>
          </cell>
          <cell r="I36" t="str">
            <v>2021年5月</v>
          </cell>
          <cell r="J36" t="str">
            <v>收回</v>
          </cell>
          <cell r="K36">
            <v>4.85</v>
          </cell>
          <cell r="L36">
            <v>0</v>
          </cell>
          <cell r="M36">
            <v>4.85</v>
          </cell>
          <cell r="N36">
            <v>3</v>
          </cell>
          <cell r="O36">
            <v>390</v>
          </cell>
          <cell r="P36" t="str">
            <v>其他商服用地</v>
          </cell>
          <cell r="Q36">
            <v>0</v>
          </cell>
          <cell r="R36">
            <v>0</v>
          </cell>
          <cell r="S36">
            <v>0</v>
          </cell>
          <cell r="T36" t="str">
            <v>其他机构需再次供应土地</v>
          </cell>
        </row>
        <row r="37">
          <cell r="D37" t="str">
            <v>白云家用电器收回地块</v>
          </cell>
          <cell r="E37" t="str">
            <v>改为道路</v>
          </cell>
          <cell r="F37">
            <v>0</v>
          </cell>
          <cell r="G37" t="str">
            <v>赫山区</v>
          </cell>
          <cell r="H37" t="str">
            <v>云雾山路南侧、高新路西侧</v>
          </cell>
          <cell r="I37" t="str">
            <v>2021年5月</v>
          </cell>
          <cell r="J37" t="str">
            <v>收回</v>
          </cell>
          <cell r="K37">
            <v>0.18</v>
          </cell>
          <cell r="L37">
            <v>0</v>
          </cell>
          <cell r="M37">
            <v>0.18</v>
          </cell>
          <cell r="N37">
            <v>3</v>
          </cell>
          <cell r="O37">
            <v>390</v>
          </cell>
          <cell r="P37" t="str">
            <v>城镇村道路用地</v>
          </cell>
          <cell r="Q37">
            <v>0</v>
          </cell>
          <cell r="R37">
            <v>0</v>
          </cell>
          <cell r="S37">
            <v>0</v>
          </cell>
          <cell r="T37" t="str">
            <v>其他机构需再次供应土地</v>
          </cell>
        </row>
        <row r="38">
          <cell r="D38" t="str">
            <v>华昌锑业收回地块</v>
          </cell>
          <cell r="E38" t="str">
            <v>改为商住</v>
          </cell>
          <cell r="F38">
            <v>0</v>
          </cell>
          <cell r="G38" t="str">
            <v>赫山区</v>
          </cell>
          <cell r="H38" t="str">
            <v>云雾山路南侧、弘基矿业东侧</v>
          </cell>
          <cell r="I38">
            <v>44317</v>
          </cell>
          <cell r="J38" t="str">
            <v>收回</v>
          </cell>
          <cell r="K38">
            <v>3.4</v>
          </cell>
          <cell r="L38">
            <v>0</v>
          </cell>
          <cell r="M38">
            <v>3.4</v>
          </cell>
          <cell r="N38">
            <v>3</v>
          </cell>
          <cell r="O38">
            <v>390</v>
          </cell>
          <cell r="P38" t="str">
            <v>城镇住宅用地</v>
          </cell>
          <cell r="Q38">
            <v>0</v>
          </cell>
          <cell r="R38">
            <v>0</v>
          </cell>
          <cell r="S38">
            <v>0</v>
          </cell>
          <cell r="T38" t="str">
            <v>其他机构需再次供应土地</v>
          </cell>
        </row>
        <row r="39">
          <cell r="D39" t="str">
            <v>北大新世界学校用地（69批次）地块</v>
          </cell>
          <cell r="E39">
            <v>0</v>
          </cell>
          <cell r="F39">
            <v>0</v>
          </cell>
          <cell r="G39" t="str">
            <v>赫山区</v>
          </cell>
          <cell r="H39" t="str">
            <v>鱼形山路北侧，月山路东侧</v>
          </cell>
          <cell r="I39" t="str">
            <v>2021年5月</v>
          </cell>
          <cell r="J39" t="str">
            <v>征地</v>
          </cell>
          <cell r="K39">
            <v>16.13</v>
          </cell>
          <cell r="L39">
            <v>16.13</v>
          </cell>
          <cell r="M39">
            <v>0</v>
          </cell>
          <cell r="N39">
            <v>1</v>
          </cell>
          <cell r="O39">
            <v>530</v>
          </cell>
          <cell r="P39" t="str">
            <v>教育用地</v>
          </cell>
          <cell r="Q39">
            <v>0</v>
          </cell>
          <cell r="R39" t="str">
            <v>北大新世界学校</v>
          </cell>
          <cell r="S39">
            <v>0</v>
          </cell>
          <cell r="T39" t="str">
            <v>其他机构批而未供土地</v>
          </cell>
        </row>
        <row r="40">
          <cell r="D40" t="str">
            <v>立波学校地块</v>
          </cell>
          <cell r="E40">
            <v>0</v>
          </cell>
          <cell r="F40">
            <v>0</v>
          </cell>
          <cell r="G40" t="str">
            <v>赫山区</v>
          </cell>
          <cell r="H40" t="str">
            <v>云雾山路南侧、白杨路两侧</v>
          </cell>
          <cell r="I40" t="str">
            <v>2021年5月</v>
          </cell>
          <cell r="J40" t="str">
            <v>征地</v>
          </cell>
          <cell r="K40">
            <v>16.8</v>
          </cell>
          <cell r="L40">
            <v>16.8</v>
          </cell>
          <cell r="M40">
            <v>0</v>
          </cell>
          <cell r="N40">
            <v>4</v>
          </cell>
          <cell r="O40">
            <v>680</v>
          </cell>
          <cell r="P40" t="str">
            <v>教育用地</v>
          </cell>
          <cell r="Q40">
            <v>0</v>
          </cell>
          <cell r="R40" t="str">
            <v>立波学校</v>
          </cell>
          <cell r="S40">
            <v>0</v>
          </cell>
          <cell r="T40" t="str">
            <v>储备机构正常储备土地</v>
          </cell>
        </row>
        <row r="41">
          <cell r="D41" t="str">
            <v>清溪文化地块</v>
          </cell>
          <cell r="E41">
            <v>0</v>
          </cell>
          <cell r="F41">
            <v>0</v>
          </cell>
          <cell r="G41" t="str">
            <v>赫山区</v>
          </cell>
          <cell r="H41" t="str">
            <v>清溪村周立波景区</v>
          </cell>
          <cell r="I41" t="str">
            <v>2021年7月</v>
          </cell>
          <cell r="J41" t="str">
            <v>征地</v>
          </cell>
          <cell r="K41">
            <v>7.47</v>
          </cell>
          <cell r="L41">
            <v>7.47</v>
          </cell>
          <cell r="M41">
            <v>0</v>
          </cell>
          <cell r="N41">
            <v>3</v>
          </cell>
          <cell r="O41">
            <v>810</v>
          </cell>
          <cell r="P41" t="str">
            <v>文化设施用地</v>
          </cell>
          <cell r="Q41">
            <v>0</v>
          </cell>
          <cell r="R41" t="str">
            <v>清溪文化</v>
          </cell>
          <cell r="S41">
            <v>0</v>
          </cell>
          <cell r="T41" t="str">
            <v>储备机构正常储备土地</v>
          </cell>
        </row>
        <row r="42">
          <cell r="D42" t="str">
            <v>益阳市2016年第五批次（地块一）地块</v>
          </cell>
          <cell r="E42">
            <v>0</v>
          </cell>
          <cell r="F42">
            <v>0</v>
          </cell>
          <cell r="G42" t="str">
            <v>赫山区</v>
          </cell>
          <cell r="H42" t="str">
            <v>天成路以西、
东港路以北</v>
          </cell>
          <cell r="I42" t="str">
            <v>2021年7月</v>
          </cell>
          <cell r="J42" t="str">
            <v>征地</v>
          </cell>
          <cell r="K42">
            <v>6.59</v>
          </cell>
          <cell r="L42">
            <v>6.59</v>
          </cell>
          <cell r="M42">
            <v>0</v>
          </cell>
          <cell r="N42">
            <v>3</v>
          </cell>
          <cell r="O42">
            <v>390</v>
          </cell>
          <cell r="P42" t="str">
            <v>工业用地</v>
          </cell>
          <cell r="Q42">
            <v>0</v>
          </cell>
          <cell r="R42">
            <v>0</v>
          </cell>
          <cell r="S42">
            <v>0</v>
          </cell>
          <cell r="T42" t="str">
            <v>其他机构批而未供土地</v>
          </cell>
        </row>
        <row r="43">
          <cell r="D43" t="str">
            <v>机关二院地块</v>
          </cell>
          <cell r="E43">
            <v>0</v>
          </cell>
          <cell r="F43">
            <v>0</v>
          </cell>
          <cell r="G43" t="str">
            <v>赫山区</v>
          </cell>
          <cell r="H43" t="str">
            <v>桃花仑路以北，益阳市一中西侧</v>
          </cell>
          <cell r="I43" t="str">
            <v>2021年4月</v>
          </cell>
          <cell r="J43" t="str">
            <v>收购</v>
          </cell>
          <cell r="K43">
            <v>6.23</v>
          </cell>
          <cell r="L43">
            <v>0</v>
          </cell>
          <cell r="M43">
            <v>6.23</v>
          </cell>
          <cell r="N43">
            <v>1</v>
          </cell>
          <cell r="O43">
            <v>2400</v>
          </cell>
          <cell r="P43" t="str">
            <v>城镇住宅用地</v>
          </cell>
          <cell r="Q43">
            <v>0</v>
          </cell>
          <cell r="R43" t="str">
            <v>机关二院</v>
          </cell>
          <cell r="S43">
            <v>0</v>
          </cell>
          <cell r="T43" t="str">
            <v>其他机构需再次供应土地</v>
          </cell>
        </row>
        <row r="44">
          <cell r="D44" t="str">
            <v>碧波豪苑地块</v>
          </cell>
          <cell r="E44">
            <v>0</v>
          </cell>
          <cell r="F44">
            <v>0</v>
          </cell>
          <cell r="G44" t="str">
            <v>赫山区</v>
          </cell>
          <cell r="H44" t="str">
            <v>南滨江路以北、资滨巷以西，资江南路以南</v>
          </cell>
          <cell r="I44" t="str">
            <v>2021年4月</v>
          </cell>
          <cell r="J44" t="str">
            <v>收购</v>
          </cell>
          <cell r="K44">
            <v>4.53</v>
          </cell>
          <cell r="L44">
            <v>0</v>
          </cell>
          <cell r="M44">
            <v>4.53</v>
          </cell>
          <cell r="N44">
            <v>1</v>
          </cell>
          <cell r="O44">
            <v>2400</v>
          </cell>
          <cell r="P44" t="str">
            <v>城镇住宅用地</v>
          </cell>
          <cell r="Q44">
            <v>0</v>
          </cell>
          <cell r="R44" t="str">
            <v>碧波豪苑</v>
          </cell>
          <cell r="S44">
            <v>0</v>
          </cell>
          <cell r="T44" t="str">
            <v>其他机构需再次供应土地</v>
          </cell>
        </row>
        <row r="45">
          <cell r="D45" t="str">
            <v>农药厂地块</v>
          </cell>
          <cell r="E45" t="str">
            <v>改为住宅</v>
          </cell>
          <cell r="F45">
            <v>0</v>
          </cell>
          <cell r="G45" t="str">
            <v>赫山区</v>
          </cell>
          <cell r="H45" t="str">
            <v>关公路以东、甘露巷以西</v>
          </cell>
          <cell r="I45" t="str">
            <v>2021年4月</v>
          </cell>
          <cell r="J45" t="str">
            <v>收购</v>
          </cell>
          <cell r="K45">
            <v>2.46</v>
          </cell>
          <cell r="L45">
            <v>0</v>
          </cell>
          <cell r="M45">
            <v>2.46</v>
          </cell>
          <cell r="N45">
            <v>1</v>
          </cell>
          <cell r="O45">
            <v>2400</v>
          </cell>
          <cell r="P45" t="str">
            <v>城镇住宅用地</v>
          </cell>
          <cell r="Q45">
            <v>0</v>
          </cell>
          <cell r="R45" t="str">
            <v>农药厂</v>
          </cell>
          <cell r="S45">
            <v>0</v>
          </cell>
          <cell r="T45" t="str">
            <v>其他机构需再次供应土地</v>
          </cell>
        </row>
        <row r="46">
          <cell r="D46" t="str">
            <v>北辰阳光城地块</v>
          </cell>
          <cell r="E46">
            <v>0</v>
          </cell>
          <cell r="F46">
            <v>0</v>
          </cell>
          <cell r="G46" t="str">
            <v>赫山区</v>
          </cell>
          <cell r="H46" t="str">
            <v>龙洲路以西，金桃苑路以南</v>
          </cell>
          <cell r="I46" t="str">
            <v>2021年4月</v>
          </cell>
          <cell r="J46" t="str">
            <v>收购</v>
          </cell>
          <cell r="K46">
            <v>2.32</v>
          </cell>
          <cell r="L46">
            <v>0</v>
          </cell>
          <cell r="M46">
            <v>2.32</v>
          </cell>
          <cell r="N46">
            <v>1</v>
          </cell>
          <cell r="O46">
            <v>2400</v>
          </cell>
          <cell r="P46" t="str">
            <v>城镇住宅用地</v>
          </cell>
          <cell r="Q46">
            <v>0</v>
          </cell>
          <cell r="R46" t="str">
            <v>北辰阳光城</v>
          </cell>
          <cell r="S46">
            <v>0</v>
          </cell>
          <cell r="T46" t="str">
            <v>其他机构需再次供应土地</v>
          </cell>
        </row>
        <row r="47">
          <cell r="D47" t="str">
            <v>金山夜宵城地块</v>
          </cell>
          <cell r="E47">
            <v>0</v>
          </cell>
          <cell r="F47">
            <v>0</v>
          </cell>
          <cell r="G47" t="str">
            <v>赫山区</v>
          </cell>
          <cell r="H47" t="str">
            <v>金山路以西，金丰路以北</v>
          </cell>
          <cell r="I47" t="str">
            <v>2021年4月</v>
          </cell>
          <cell r="J47" t="str">
            <v>征地</v>
          </cell>
          <cell r="K47">
            <v>2.85</v>
          </cell>
          <cell r="L47">
            <v>2.85</v>
          </cell>
          <cell r="M47">
            <v>0</v>
          </cell>
          <cell r="N47">
            <v>2</v>
          </cell>
          <cell r="O47">
            <v>1725</v>
          </cell>
          <cell r="P47" t="str">
            <v>餐饮用地</v>
          </cell>
          <cell r="Q47">
            <v>0</v>
          </cell>
          <cell r="R47" t="str">
            <v>金山夜宵城</v>
          </cell>
          <cell r="S47">
            <v>0</v>
          </cell>
          <cell r="T47" t="str">
            <v>其他机构批而未供土地</v>
          </cell>
        </row>
        <row r="48">
          <cell r="D48" t="str">
            <v>当代华府地块</v>
          </cell>
          <cell r="E48">
            <v>0</v>
          </cell>
          <cell r="F48">
            <v>0</v>
          </cell>
          <cell r="G48" t="str">
            <v>赫山区</v>
          </cell>
          <cell r="H48" t="str">
            <v>天桥路以南、荣益路北侧；</v>
          </cell>
          <cell r="I48" t="str">
            <v>2021年4月</v>
          </cell>
          <cell r="J48" t="str">
            <v>征地</v>
          </cell>
          <cell r="K48">
            <v>8.52</v>
          </cell>
          <cell r="L48">
            <v>8.52</v>
          </cell>
          <cell r="M48">
            <v>0</v>
          </cell>
          <cell r="N48">
            <v>1</v>
          </cell>
          <cell r="O48">
            <v>2400</v>
          </cell>
          <cell r="P48" t="str">
            <v>城镇住宅用地</v>
          </cell>
          <cell r="Q48">
            <v>0</v>
          </cell>
          <cell r="R48" t="str">
            <v>当代华府</v>
          </cell>
          <cell r="S48">
            <v>0</v>
          </cell>
          <cell r="T48" t="str">
            <v>其他机构批而未供土地</v>
          </cell>
        </row>
        <row r="49">
          <cell r="D49" t="str">
            <v>原水利局</v>
          </cell>
          <cell r="E49" t="str">
            <v>增加</v>
          </cell>
          <cell r="F49">
            <v>0</v>
          </cell>
          <cell r="G49" t="str">
            <v>赫山区</v>
          </cell>
          <cell r="H49" t="str">
            <v>桃花仑路以东，大桃路以东</v>
          </cell>
          <cell r="I49">
            <v>0</v>
          </cell>
          <cell r="J49" t="str">
            <v>收回</v>
          </cell>
          <cell r="K49">
            <v>0.6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 t="str">
            <v>城镇住宅用地</v>
          </cell>
          <cell r="Q49">
            <v>0</v>
          </cell>
          <cell r="R49">
            <v>0</v>
          </cell>
          <cell r="S49">
            <v>0</v>
          </cell>
          <cell r="T49" t="str">
            <v>其他机构需再次供应土地</v>
          </cell>
        </row>
        <row r="50">
          <cell r="D50" t="str">
            <v>原马良粮食储备库地块</v>
          </cell>
          <cell r="E50">
            <v>0</v>
          </cell>
          <cell r="F50">
            <v>0</v>
          </cell>
          <cell r="G50" t="str">
            <v>资阳区</v>
          </cell>
          <cell r="H50" t="str">
            <v>马良路以东，五福路以北</v>
          </cell>
          <cell r="I50" t="str">
            <v>2021年7月</v>
          </cell>
          <cell r="J50" t="str">
            <v>收回</v>
          </cell>
          <cell r="K50">
            <v>3.13</v>
          </cell>
          <cell r="L50">
            <v>0</v>
          </cell>
          <cell r="M50">
            <v>3.13</v>
          </cell>
          <cell r="N50">
            <v>2</v>
          </cell>
          <cell r="O50">
            <v>1725</v>
          </cell>
          <cell r="P50" t="str">
            <v>城镇住宅用地</v>
          </cell>
          <cell r="Q50">
            <v>0</v>
          </cell>
          <cell r="R50" t="str">
            <v>原马良粮食储备库</v>
          </cell>
          <cell r="S50">
            <v>0</v>
          </cell>
          <cell r="T50" t="str">
            <v>其他机构需再次供应土地</v>
          </cell>
        </row>
        <row r="51">
          <cell r="D51" t="str">
            <v>长春经开区普通商品房地</v>
          </cell>
          <cell r="E51">
            <v>0</v>
          </cell>
          <cell r="F51">
            <v>0</v>
          </cell>
          <cell r="G51" t="str">
            <v>资阳区</v>
          </cell>
          <cell r="H51" t="str">
            <v>兴业路西侧，安逸保健北侧</v>
          </cell>
          <cell r="I51" t="str">
            <v>2021年5月</v>
          </cell>
          <cell r="J51" t="str">
            <v>收回</v>
          </cell>
          <cell r="K51">
            <v>2.47</v>
          </cell>
          <cell r="L51">
            <v>0</v>
          </cell>
          <cell r="M51">
            <v>2.47</v>
          </cell>
          <cell r="N51">
            <v>2</v>
          </cell>
          <cell r="O51">
            <v>1725</v>
          </cell>
          <cell r="P51" t="str">
            <v>城镇住宅用地</v>
          </cell>
          <cell r="Q51">
            <v>0</v>
          </cell>
          <cell r="R51" t="str">
            <v>普通商品房</v>
          </cell>
          <cell r="S51">
            <v>0</v>
          </cell>
          <cell r="T51" t="str">
            <v>其他机构需再次供应土地</v>
          </cell>
        </row>
        <row r="52">
          <cell r="D52" t="str">
            <v>益阳市2020年第七批次三地块</v>
          </cell>
          <cell r="E52">
            <v>0</v>
          </cell>
          <cell r="F52">
            <v>0</v>
          </cell>
          <cell r="G52" t="str">
            <v>资阳区</v>
          </cell>
          <cell r="H52" t="str">
            <v>文昌路以东，资阳路以北</v>
          </cell>
          <cell r="I52" t="str">
            <v>2021年5月</v>
          </cell>
          <cell r="J52" t="str">
            <v>征地</v>
          </cell>
          <cell r="K52">
            <v>0.05</v>
          </cell>
          <cell r="L52">
            <v>0.05</v>
          </cell>
          <cell r="M52">
            <v>0</v>
          </cell>
          <cell r="N52">
            <v>3</v>
          </cell>
          <cell r="O52">
            <v>1215</v>
          </cell>
          <cell r="P52" t="str">
            <v>城镇住宅用地</v>
          </cell>
          <cell r="Q52">
            <v>0</v>
          </cell>
          <cell r="R52" t="str">
            <v>益阳市2020年第七批次三</v>
          </cell>
          <cell r="S52">
            <v>0</v>
          </cell>
          <cell r="T52" t="str">
            <v>其他机构批而未供土地</v>
          </cell>
        </row>
        <row r="53">
          <cell r="D53" t="str">
            <v>益阳市2020年第七批次地块六</v>
          </cell>
          <cell r="E53" t="str">
            <v>安置区</v>
          </cell>
          <cell r="F53">
            <v>0</v>
          </cell>
          <cell r="G53" t="str">
            <v>资阳区</v>
          </cell>
          <cell r="H53" t="str">
            <v>金花湖路以南，贺家桥路以西</v>
          </cell>
          <cell r="I53" t="str">
            <v>2021年5月</v>
          </cell>
          <cell r="J53" t="str">
            <v>征地</v>
          </cell>
          <cell r="K53">
            <v>1.76</v>
          </cell>
          <cell r="L53">
            <v>1.76</v>
          </cell>
          <cell r="M53">
            <v>0</v>
          </cell>
          <cell r="N53">
            <v>2</v>
          </cell>
          <cell r="O53">
            <v>1725</v>
          </cell>
          <cell r="P53" t="str">
            <v>城镇住宅用地</v>
          </cell>
          <cell r="Q53">
            <v>0</v>
          </cell>
          <cell r="R53" t="str">
            <v>益阳市2020年第七批次六</v>
          </cell>
          <cell r="S53">
            <v>0</v>
          </cell>
          <cell r="T53" t="str">
            <v>其他机构批而未供土地</v>
          </cell>
        </row>
        <row r="54">
          <cell r="D54" t="str">
            <v>益阳市2020年第七批次地块七</v>
          </cell>
          <cell r="E54" t="str">
            <v>安置区</v>
          </cell>
          <cell r="F54">
            <v>0</v>
          </cell>
          <cell r="G54" t="str">
            <v>资阳区</v>
          </cell>
          <cell r="H54" t="str">
            <v>金花湖路以南，贺家桥路以东</v>
          </cell>
          <cell r="I54" t="str">
            <v>2021年5月</v>
          </cell>
          <cell r="J54" t="str">
            <v>征地</v>
          </cell>
          <cell r="K54">
            <v>1.16</v>
          </cell>
          <cell r="L54">
            <v>1.16</v>
          </cell>
          <cell r="M54">
            <v>0</v>
          </cell>
          <cell r="N54">
            <v>2</v>
          </cell>
          <cell r="O54">
            <v>1725</v>
          </cell>
          <cell r="P54" t="str">
            <v>城镇住宅用地</v>
          </cell>
          <cell r="Q54">
            <v>0</v>
          </cell>
          <cell r="R54" t="str">
            <v>益阳市2020年第七批次七</v>
          </cell>
          <cell r="S54">
            <v>0</v>
          </cell>
          <cell r="T54" t="str">
            <v>其他机构批而未供土地</v>
          </cell>
        </row>
        <row r="55">
          <cell r="D55" t="str">
            <v>益阳市2020年第七批次地块八地块</v>
          </cell>
          <cell r="E55" t="str">
            <v>安置区</v>
          </cell>
          <cell r="F55">
            <v>0</v>
          </cell>
          <cell r="G55" t="str">
            <v>资阳区</v>
          </cell>
          <cell r="H55" t="str">
            <v>金花湖路以北，永丰路以东</v>
          </cell>
          <cell r="I55" t="str">
            <v>2021年5月</v>
          </cell>
          <cell r="J55" t="str">
            <v>征地</v>
          </cell>
          <cell r="K55">
            <v>2.31</v>
          </cell>
          <cell r="L55">
            <v>2.31</v>
          </cell>
          <cell r="M55">
            <v>0</v>
          </cell>
          <cell r="N55">
            <v>2</v>
          </cell>
          <cell r="O55">
            <v>1725</v>
          </cell>
          <cell r="P55" t="str">
            <v>城镇住宅用地</v>
          </cell>
          <cell r="Q55">
            <v>0</v>
          </cell>
          <cell r="R55" t="str">
            <v>益阳市2020年第七批次八</v>
          </cell>
          <cell r="S55">
            <v>0</v>
          </cell>
          <cell r="T55" t="str">
            <v>其他机构批而未供土地</v>
          </cell>
        </row>
        <row r="56">
          <cell r="D56" t="str">
            <v>益阳市2020年第七批次地块九</v>
          </cell>
          <cell r="E56">
            <v>0</v>
          </cell>
          <cell r="F56">
            <v>0</v>
          </cell>
          <cell r="G56" t="str">
            <v>资阳区</v>
          </cell>
          <cell r="H56" t="str">
            <v>金花湖路以北，七鸭子路以东</v>
          </cell>
          <cell r="I56" t="str">
            <v>2021年5月</v>
          </cell>
          <cell r="J56" t="str">
            <v>征地</v>
          </cell>
          <cell r="K56">
            <v>0.97</v>
          </cell>
          <cell r="L56">
            <v>0.97</v>
          </cell>
          <cell r="M56">
            <v>0</v>
          </cell>
          <cell r="N56">
            <v>2</v>
          </cell>
          <cell r="O56">
            <v>1725</v>
          </cell>
          <cell r="P56" t="str">
            <v>城镇住宅用地</v>
          </cell>
          <cell r="Q56">
            <v>0</v>
          </cell>
          <cell r="R56" t="str">
            <v>益阳市2020年第七批次九</v>
          </cell>
          <cell r="S56">
            <v>0</v>
          </cell>
          <cell r="T56" t="str">
            <v>其他机构批而未供土地</v>
          </cell>
        </row>
        <row r="57">
          <cell r="D57" t="str">
            <v>益阳市2020年第七批次地块一</v>
          </cell>
          <cell r="E57">
            <v>0</v>
          </cell>
          <cell r="F57">
            <v>0</v>
          </cell>
          <cell r="G57" t="str">
            <v>资阳区</v>
          </cell>
          <cell r="H57" t="str">
            <v>马良路以西，G234以南</v>
          </cell>
          <cell r="I57" t="str">
            <v>2021年5月</v>
          </cell>
          <cell r="J57" t="str">
            <v>征地</v>
          </cell>
          <cell r="K57">
            <v>2.17</v>
          </cell>
          <cell r="L57">
            <v>2.17</v>
          </cell>
          <cell r="M57">
            <v>0</v>
          </cell>
          <cell r="N57">
            <v>3</v>
          </cell>
          <cell r="O57">
            <v>390</v>
          </cell>
          <cell r="P57" t="str">
            <v>工业用地</v>
          </cell>
          <cell r="Q57">
            <v>0</v>
          </cell>
          <cell r="R57" t="str">
            <v>益阳市2020年第七批次一</v>
          </cell>
          <cell r="S57">
            <v>0</v>
          </cell>
          <cell r="T57" t="str">
            <v>其他机构批而未供土地</v>
          </cell>
        </row>
        <row r="58">
          <cell r="D58" t="str">
            <v>中铁搅拌厂地块</v>
          </cell>
          <cell r="E58">
            <v>0</v>
          </cell>
          <cell r="F58">
            <v>0</v>
          </cell>
          <cell r="G58" t="str">
            <v>资阳区</v>
          </cell>
          <cell r="H58" t="str">
            <v>益阳市资阳区进港公路以北</v>
          </cell>
          <cell r="I58" t="str">
            <v>2021年2月</v>
          </cell>
          <cell r="J58" t="str">
            <v>征地</v>
          </cell>
          <cell r="K58">
            <v>2.13</v>
          </cell>
          <cell r="L58">
            <v>2.13</v>
          </cell>
          <cell r="M58">
            <v>0</v>
          </cell>
          <cell r="N58">
            <v>4</v>
          </cell>
          <cell r="O58">
            <v>305</v>
          </cell>
          <cell r="P58" t="str">
            <v>工业用地</v>
          </cell>
          <cell r="Q58">
            <v>0</v>
          </cell>
          <cell r="R58" t="str">
            <v>中铁搅拌厂</v>
          </cell>
          <cell r="S58">
            <v>0</v>
          </cell>
          <cell r="T58" t="str">
            <v>其他机构批而未供土地</v>
          </cell>
        </row>
        <row r="59">
          <cell r="D59" t="str">
            <v>停保场地块</v>
          </cell>
          <cell r="E59">
            <v>0</v>
          </cell>
          <cell r="F59">
            <v>0</v>
          </cell>
          <cell r="G59" t="str">
            <v>资阳区</v>
          </cell>
          <cell r="H59" t="str">
            <v>益阳市资阳区进港公路以北</v>
          </cell>
          <cell r="I59" t="str">
            <v>2021年5月</v>
          </cell>
          <cell r="J59" t="str">
            <v>征地</v>
          </cell>
          <cell r="K59">
            <v>0.8</v>
          </cell>
          <cell r="L59">
            <v>0.8</v>
          </cell>
          <cell r="M59">
            <v>0</v>
          </cell>
          <cell r="N59">
            <v>4</v>
          </cell>
          <cell r="O59">
            <v>305</v>
          </cell>
          <cell r="P59" t="str">
            <v>工业用地</v>
          </cell>
          <cell r="Q59">
            <v>0</v>
          </cell>
          <cell r="R59" t="str">
            <v>停保场</v>
          </cell>
          <cell r="S59">
            <v>0</v>
          </cell>
          <cell r="T59" t="str">
            <v>其他机构批而未供土地</v>
          </cell>
        </row>
        <row r="60">
          <cell r="D60" t="str">
            <v>含铜危废、汽车拆解地块</v>
          </cell>
          <cell r="E60">
            <v>0</v>
          </cell>
          <cell r="F60">
            <v>0</v>
          </cell>
          <cell r="G60" t="str">
            <v>资阳区</v>
          </cell>
          <cell r="H60" t="str">
            <v>益阳市资阳区进港公路以北</v>
          </cell>
          <cell r="I60" t="str">
            <v>2021年5月</v>
          </cell>
          <cell r="J60" t="str">
            <v>征地</v>
          </cell>
          <cell r="K60">
            <v>4</v>
          </cell>
          <cell r="L60">
            <v>4</v>
          </cell>
          <cell r="M60">
            <v>0</v>
          </cell>
          <cell r="N60">
            <v>4</v>
          </cell>
          <cell r="O60">
            <v>305</v>
          </cell>
          <cell r="P60" t="str">
            <v>工业用地</v>
          </cell>
          <cell r="Q60">
            <v>0</v>
          </cell>
          <cell r="R60" t="str">
            <v>含铜危废、汽车拆解</v>
          </cell>
          <cell r="S60">
            <v>0</v>
          </cell>
          <cell r="T60" t="str">
            <v>其他机构批而未供土地</v>
          </cell>
        </row>
        <row r="61">
          <cell r="D61" t="str">
            <v>群展电子、众邦精密、宏盛电子剩余地块</v>
          </cell>
          <cell r="E61" t="str">
            <v>须拆分，供应后有剩余，只做剩余量6，27</v>
          </cell>
          <cell r="F61">
            <v>0</v>
          </cell>
          <cell r="G61" t="str">
            <v>资阳区</v>
          </cell>
          <cell r="H61" t="str">
            <v>益阳市资阳区进港公路以北</v>
          </cell>
          <cell r="I61" t="str">
            <v>2021年2月</v>
          </cell>
          <cell r="J61" t="str">
            <v>征地</v>
          </cell>
          <cell r="K61">
            <v>6.27</v>
          </cell>
          <cell r="L61">
            <v>6.27</v>
          </cell>
          <cell r="M61">
            <v>0</v>
          </cell>
          <cell r="N61">
            <v>3</v>
          </cell>
          <cell r="O61">
            <v>390</v>
          </cell>
          <cell r="P61" t="str">
            <v>工业用地</v>
          </cell>
          <cell r="Q61">
            <v>0</v>
          </cell>
          <cell r="R61" t="str">
            <v>群展电子、众邦精密、宏盛电子</v>
          </cell>
          <cell r="S61">
            <v>0</v>
          </cell>
          <cell r="T61" t="str">
            <v>其他机构批而未供土地</v>
          </cell>
        </row>
        <row r="62">
          <cell r="D62" t="str">
            <v>工业用地地块</v>
          </cell>
          <cell r="E62">
            <v>0</v>
          </cell>
          <cell r="F62">
            <v>0</v>
          </cell>
          <cell r="G62" t="str">
            <v>资阳区</v>
          </cell>
          <cell r="H62" t="str">
            <v>青龙路北侧，利达路西侧</v>
          </cell>
          <cell r="I62" t="str">
            <v>2021年5月</v>
          </cell>
          <cell r="J62" t="str">
            <v>征地</v>
          </cell>
          <cell r="K62">
            <v>3.33</v>
          </cell>
          <cell r="L62">
            <v>3.33</v>
          </cell>
          <cell r="M62">
            <v>0</v>
          </cell>
          <cell r="N62">
            <v>3</v>
          </cell>
          <cell r="O62">
            <v>390</v>
          </cell>
          <cell r="P62" t="str">
            <v>工业用地</v>
          </cell>
          <cell r="Q62">
            <v>0</v>
          </cell>
          <cell r="R62">
            <v>0</v>
          </cell>
          <cell r="S62">
            <v>0</v>
          </cell>
          <cell r="T62" t="str">
            <v>其他机构批而未供土地</v>
          </cell>
        </row>
        <row r="63">
          <cell r="D63" t="str">
            <v>金康线路板地块</v>
          </cell>
          <cell r="E63" t="str">
            <v>改为供应</v>
          </cell>
          <cell r="F63">
            <v>0</v>
          </cell>
          <cell r="G63" t="str">
            <v>资阳区</v>
          </cell>
          <cell r="H63" t="str">
            <v>白马山路以东，资阳路以北</v>
          </cell>
          <cell r="I63" t="str">
            <v>2021年5月</v>
          </cell>
          <cell r="J63" t="str">
            <v>征地</v>
          </cell>
          <cell r="K63">
            <v>15.6</v>
          </cell>
          <cell r="L63">
            <v>15.6</v>
          </cell>
          <cell r="M63">
            <v>0</v>
          </cell>
          <cell r="N63">
            <v>3</v>
          </cell>
          <cell r="O63">
            <v>390</v>
          </cell>
          <cell r="P63" t="str">
            <v>工业用地</v>
          </cell>
          <cell r="Q63">
            <v>0</v>
          </cell>
          <cell r="R63" t="str">
            <v>金康线路板</v>
          </cell>
          <cell r="S63">
            <v>0</v>
          </cell>
          <cell r="T63" t="str">
            <v>其他机构批而未供土地</v>
          </cell>
        </row>
        <row r="64">
          <cell r="D64" t="str">
            <v>菲美特二期</v>
          </cell>
          <cell r="E64">
            <v>0</v>
          </cell>
          <cell r="F64">
            <v>0</v>
          </cell>
          <cell r="G64" t="str">
            <v>资阳区</v>
          </cell>
          <cell r="H64" t="str">
            <v>益阳市资阳区进港公路以北</v>
          </cell>
          <cell r="I64">
            <v>44533</v>
          </cell>
          <cell r="J64" t="str">
            <v>征地</v>
          </cell>
          <cell r="K64">
            <v>2.67</v>
          </cell>
          <cell r="L64">
            <v>2.67</v>
          </cell>
          <cell r="M64">
            <v>0</v>
          </cell>
          <cell r="N64">
            <v>4</v>
          </cell>
          <cell r="O64">
            <v>305</v>
          </cell>
          <cell r="P64" t="str">
            <v>工业用地</v>
          </cell>
          <cell r="Q64">
            <v>0</v>
          </cell>
          <cell r="R64">
            <v>0</v>
          </cell>
          <cell r="S64">
            <v>0</v>
          </cell>
          <cell r="T64" t="str">
            <v>其他机构批而未供土地</v>
          </cell>
        </row>
        <row r="65">
          <cell r="D65" t="str">
            <v>西施园</v>
          </cell>
          <cell r="E65">
            <v>0</v>
          </cell>
          <cell r="F65">
            <v>0</v>
          </cell>
          <cell r="G65" t="str">
            <v>资阳区</v>
          </cell>
          <cell r="H65" t="str">
            <v>益阳市资阳区利达路以西、茂源路以北</v>
          </cell>
          <cell r="I65">
            <v>44443</v>
          </cell>
          <cell r="J65" t="str">
            <v>征地</v>
          </cell>
          <cell r="K65">
            <v>1.19</v>
          </cell>
          <cell r="L65">
            <v>1.19</v>
          </cell>
          <cell r="M65">
            <v>0</v>
          </cell>
          <cell r="N65">
            <v>2</v>
          </cell>
          <cell r="O65">
            <v>495</v>
          </cell>
          <cell r="P65" t="str">
            <v>工业用地</v>
          </cell>
          <cell r="Q65">
            <v>0</v>
          </cell>
          <cell r="R65">
            <v>0</v>
          </cell>
          <cell r="S65">
            <v>0</v>
          </cell>
          <cell r="T65" t="str">
            <v>其他机构批而未供土地</v>
          </cell>
        </row>
        <row r="66">
          <cell r="D66" t="str">
            <v>原景泰峰地块</v>
          </cell>
          <cell r="E66">
            <v>0</v>
          </cell>
          <cell r="F66">
            <v>0</v>
          </cell>
          <cell r="G66" t="str">
            <v>资阳区</v>
          </cell>
          <cell r="H66" t="str">
            <v>五一路以北，贺家桥路以西</v>
          </cell>
          <cell r="I66" t="str">
            <v>2021年5月</v>
          </cell>
          <cell r="J66" t="str">
            <v>收回</v>
          </cell>
          <cell r="K66">
            <v>1.47</v>
          </cell>
          <cell r="L66">
            <v>0</v>
          </cell>
          <cell r="M66">
            <v>1.47</v>
          </cell>
          <cell r="N66">
            <v>2</v>
          </cell>
          <cell r="O66">
            <v>1725</v>
          </cell>
          <cell r="P66" t="str">
            <v>城镇住宅用地</v>
          </cell>
          <cell r="Q66">
            <v>0</v>
          </cell>
          <cell r="R66" t="str">
            <v>原景泰峰</v>
          </cell>
          <cell r="S66">
            <v>0</v>
          </cell>
          <cell r="T66" t="str">
            <v>其他机构需再次供应土地</v>
          </cell>
        </row>
        <row r="67">
          <cell r="D67" t="str">
            <v>原电容器厂地块一</v>
          </cell>
          <cell r="E67">
            <v>0</v>
          </cell>
          <cell r="F67">
            <v>0</v>
          </cell>
          <cell r="G67" t="str">
            <v>资阳区</v>
          </cell>
          <cell r="H67" t="str">
            <v>五一路以北，贺家桥路以东</v>
          </cell>
          <cell r="I67" t="str">
            <v>2021年7月</v>
          </cell>
          <cell r="J67" t="str">
            <v>收购</v>
          </cell>
          <cell r="K67">
            <v>0.8</v>
          </cell>
          <cell r="L67">
            <v>0</v>
          </cell>
          <cell r="M67">
            <v>0.8</v>
          </cell>
          <cell r="N67">
            <v>2</v>
          </cell>
          <cell r="O67">
            <v>1725</v>
          </cell>
          <cell r="P67" t="str">
            <v>城镇住宅用地</v>
          </cell>
          <cell r="Q67">
            <v>0</v>
          </cell>
          <cell r="R67" t="str">
            <v>原电容器厂</v>
          </cell>
          <cell r="S67">
            <v>0</v>
          </cell>
          <cell r="T67" t="str">
            <v>其他机构需再次供应土地</v>
          </cell>
        </row>
        <row r="68">
          <cell r="D68" t="str">
            <v>原电容器厂地块二</v>
          </cell>
          <cell r="E68">
            <v>0</v>
          </cell>
          <cell r="F68">
            <v>0</v>
          </cell>
          <cell r="G68" t="str">
            <v>资阳区</v>
          </cell>
          <cell r="H68" t="str">
            <v>五一路以北，贺家桥路以东</v>
          </cell>
          <cell r="I68" t="str">
            <v>2021年7月</v>
          </cell>
          <cell r="J68" t="str">
            <v>收购</v>
          </cell>
          <cell r="K68">
            <v>1.53</v>
          </cell>
          <cell r="L68">
            <v>0</v>
          </cell>
          <cell r="M68">
            <v>1.53</v>
          </cell>
          <cell r="N68">
            <v>2</v>
          </cell>
          <cell r="O68">
            <v>1725</v>
          </cell>
          <cell r="P68" t="str">
            <v>城镇住宅用地</v>
          </cell>
          <cell r="Q68">
            <v>0</v>
          </cell>
          <cell r="R68" t="str">
            <v>原电容器厂</v>
          </cell>
          <cell r="S68">
            <v>0</v>
          </cell>
          <cell r="T68" t="str">
            <v>其他机构需再次供应土地</v>
          </cell>
        </row>
        <row r="69">
          <cell r="D69" t="str">
            <v>原森华林业地块</v>
          </cell>
          <cell r="E69">
            <v>0</v>
          </cell>
          <cell r="F69">
            <v>0</v>
          </cell>
          <cell r="G69" t="str">
            <v>资阳区</v>
          </cell>
          <cell r="H69" t="str">
            <v>长春路以南、七鸭子路以西</v>
          </cell>
          <cell r="I69" t="str">
            <v>2021年7月</v>
          </cell>
          <cell r="J69" t="str">
            <v>收购</v>
          </cell>
          <cell r="K69">
            <v>3</v>
          </cell>
          <cell r="L69">
            <v>0</v>
          </cell>
          <cell r="M69">
            <v>3</v>
          </cell>
          <cell r="N69">
            <v>2</v>
          </cell>
          <cell r="O69">
            <v>1725</v>
          </cell>
          <cell r="P69" t="str">
            <v>城镇住宅用地</v>
          </cell>
          <cell r="Q69">
            <v>0</v>
          </cell>
          <cell r="R69" t="str">
            <v>原森华林业</v>
          </cell>
          <cell r="S69">
            <v>0</v>
          </cell>
          <cell r="T69" t="str">
            <v>其他机构需再次供应土地</v>
          </cell>
        </row>
        <row r="70">
          <cell r="D70" t="str">
            <v>明清古巷（17号地块）</v>
          </cell>
          <cell r="E70">
            <v>0</v>
          </cell>
          <cell r="F70">
            <v>0</v>
          </cell>
          <cell r="G70" t="str">
            <v>资阳区</v>
          </cell>
          <cell r="H70" t="str">
            <v>五一西路以南、向仓路以西</v>
          </cell>
          <cell r="I70" t="str">
            <v>2021年10月</v>
          </cell>
          <cell r="J70" t="str">
            <v>收回</v>
          </cell>
          <cell r="K70">
            <v>7.27</v>
          </cell>
          <cell r="L70">
            <v>0</v>
          </cell>
          <cell r="M70">
            <v>7.27</v>
          </cell>
          <cell r="N70">
            <v>2</v>
          </cell>
          <cell r="O70">
            <v>3200</v>
          </cell>
          <cell r="P70" t="str">
            <v>其他商服用地</v>
          </cell>
          <cell r="Q70">
            <v>0</v>
          </cell>
          <cell r="R70" t="str">
            <v>明清古巷</v>
          </cell>
          <cell r="S70">
            <v>0</v>
          </cell>
          <cell r="T70" t="str">
            <v>其他机构需再次供应土地</v>
          </cell>
        </row>
        <row r="71">
          <cell r="D71" t="str">
            <v>龙舟农机旁商住地块</v>
          </cell>
          <cell r="E71">
            <v>0</v>
          </cell>
          <cell r="F71">
            <v>0</v>
          </cell>
          <cell r="G71" t="str">
            <v>赫山区</v>
          </cell>
          <cell r="H71" t="str">
            <v>凤山路以南、学府路以北</v>
          </cell>
          <cell r="I71" t="str">
            <v>2021年5月</v>
          </cell>
          <cell r="J71" t="str">
            <v>收回</v>
          </cell>
          <cell r="K71">
            <v>3.33</v>
          </cell>
          <cell r="L71">
            <v>0</v>
          </cell>
          <cell r="M71">
            <v>3.33</v>
          </cell>
          <cell r="N71">
            <v>2</v>
          </cell>
          <cell r="O71">
            <v>1725</v>
          </cell>
          <cell r="P71" t="str">
            <v>城镇住宅用地</v>
          </cell>
          <cell r="Q71">
            <v>0</v>
          </cell>
          <cell r="R71" t="str">
            <v>龙舟农机旁商住地块</v>
          </cell>
          <cell r="S71">
            <v>0</v>
          </cell>
          <cell r="T71" t="str">
            <v>其他机构需再次供应土地</v>
          </cell>
        </row>
        <row r="72">
          <cell r="D72" t="str">
            <v>富晖制衣地块</v>
          </cell>
          <cell r="E72">
            <v>0</v>
          </cell>
          <cell r="F72">
            <v>0</v>
          </cell>
          <cell r="G72" t="str">
            <v>赫山区</v>
          </cell>
          <cell r="H72" t="str">
            <v>凤山东路以北、桃花仑东路以西</v>
          </cell>
          <cell r="I72" t="str">
            <v>2021年5月</v>
          </cell>
          <cell r="J72" t="str">
            <v>收回</v>
          </cell>
          <cell r="K72">
            <v>2</v>
          </cell>
          <cell r="L72">
            <v>0</v>
          </cell>
          <cell r="M72">
            <v>2</v>
          </cell>
          <cell r="N72">
            <v>2</v>
          </cell>
          <cell r="O72">
            <v>1725</v>
          </cell>
          <cell r="P72" t="str">
            <v>城镇住宅用地</v>
          </cell>
          <cell r="Q72">
            <v>0</v>
          </cell>
          <cell r="R72" t="str">
            <v>富晖制衣</v>
          </cell>
          <cell r="S72">
            <v>0</v>
          </cell>
          <cell r="T72" t="str">
            <v>其他机构需再次供应土地</v>
          </cell>
        </row>
        <row r="73">
          <cell r="D73" t="str">
            <v>中苑北侧</v>
          </cell>
          <cell r="E73" t="str">
            <v>增加</v>
          </cell>
          <cell r="F73">
            <v>0</v>
          </cell>
          <cell r="G73" t="str">
            <v>赫山区</v>
          </cell>
          <cell r="H73" t="str">
            <v>蓉园路以西、迎宾路以北</v>
          </cell>
          <cell r="I73">
            <v>0</v>
          </cell>
          <cell r="J73" t="str">
            <v>征地</v>
          </cell>
          <cell r="K73">
            <v>3.37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 t="str">
            <v>城镇住宅用地</v>
          </cell>
          <cell r="Q73">
            <v>0</v>
          </cell>
          <cell r="R73">
            <v>0</v>
          </cell>
          <cell r="S73">
            <v>0</v>
          </cell>
          <cell r="T73" t="str">
            <v>其他机构批而未供土地</v>
          </cell>
        </row>
        <row r="74">
          <cell r="D74" t="str">
            <v>伟仁电子地块</v>
          </cell>
          <cell r="E74">
            <v>0</v>
          </cell>
          <cell r="F74">
            <v>0</v>
          </cell>
          <cell r="G74" t="str">
            <v>赫山区</v>
          </cell>
          <cell r="H74" t="str">
            <v>梅林路以北、桃花仑东路以东</v>
          </cell>
          <cell r="I74" t="str">
            <v>2021年5月</v>
          </cell>
          <cell r="J74" t="str">
            <v>征地</v>
          </cell>
          <cell r="K74">
            <v>1.33</v>
          </cell>
          <cell r="L74">
            <v>1.33</v>
          </cell>
          <cell r="M74">
            <v>0</v>
          </cell>
          <cell r="N74">
            <v>3</v>
          </cell>
          <cell r="O74">
            <v>390</v>
          </cell>
          <cell r="P74" t="str">
            <v>工业用地</v>
          </cell>
          <cell r="Q74">
            <v>0</v>
          </cell>
          <cell r="R74" t="str">
            <v>伟仁电子</v>
          </cell>
          <cell r="S74">
            <v>0</v>
          </cell>
          <cell r="T74" t="str">
            <v>其他机构批而未供土地</v>
          </cell>
        </row>
        <row r="75">
          <cell r="D75" t="str">
            <v>凯晟电子地块</v>
          </cell>
          <cell r="E75">
            <v>0</v>
          </cell>
          <cell r="F75">
            <v>0</v>
          </cell>
          <cell r="G75" t="str">
            <v>赫山区</v>
          </cell>
          <cell r="H75" t="str">
            <v>梅林路以北、桃花仑东路以东</v>
          </cell>
          <cell r="I75" t="str">
            <v>2021年7月</v>
          </cell>
          <cell r="J75" t="str">
            <v>征地</v>
          </cell>
          <cell r="K75">
            <v>1.33</v>
          </cell>
          <cell r="L75">
            <v>1.33</v>
          </cell>
          <cell r="M75">
            <v>0</v>
          </cell>
          <cell r="N75">
            <v>3</v>
          </cell>
          <cell r="O75">
            <v>390</v>
          </cell>
          <cell r="P75" t="str">
            <v>工业用地</v>
          </cell>
          <cell r="Q75">
            <v>0</v>
          </cell>
          <cell r="R75" t="str">
            <v>凯晟电子</v>
          </cell>
          <cell r="S75">
            <v>0</v>
          </cell>
          <cell r="T75" t="str">
            <v>其他机构批而未供土地</v>
          </cell>
        </row>
        <row r="76">
          <cell r="D76" t="str">
            <v>宇恒电子地块</v>
          </cell>
          <cell r="E76">
            <v>0</v>
          </cell>
          <cell r="F76">
            <v>0</v>
          </cell>
          <cell r="G76" t="str">
            <v>赫山区</v>
          </cell>
          <cell r="H76" t="str">
            <v>梅林路以南、桃花仑东路以东</v>
          </cell>
          <cell r="I76" t="str">
            <v>2021年7月</v>
          </cell>
          <cell r="J76" t="str">
            <v>征地</v>
          </cell>
          <cell r="K76">
            <v>1.33</v>
          </cell>
          <cell r="L76">
            <v>1.33</v>
          </cell>
          <cell r="M76">
            <v>0</v>
          </cell>
          <cell r="N76">
            <v>3</v>
          </cell>
          <cell r="O76">
            <v>390</v>
          </cell>
          <cell r="P76" t="str">
            <v>工业用地</v>
          </cell>
          <cell r="Q76">
            <v>0</v>
          </cell>
          <cell r="R76" t="str">
            <v>宇恒电子</v>
          </cell>
          <cell r="S76">
            <v>0</v>
          </cell>
          <cell r="T76" t="str">
            <v>其他机构批而未供土地</v>
          </cell>
        </row>
        <row r="77">
          <cell r="D77" t="str">
            <v>华琳电子地块</v>
          </cell>
          <cell r="E77">
            <v>0</v>
          </cell>
          <cell r="F77">
            <v>0</v>
          </cell>
          <cell r="G77" t="str">
            <v>赫山区</v>
          </cell>
          <cell r="H77" t="str">
            <v>梅林路以南、桃花仑东路以东</v>
          </cell>
          <cell r="I77" t="str">
            <v>2021年7月</v>
          </cell>
          <cell r="J77" t="str">
            <v>征地</v>
          </cell>
          <cell r="K77">
            <v>1.33</v>
          </cell>
          <cell r="L77">
            <v>1.33</v>
          </cell>
          <cell r="M77">
            <v>0</v>
          </cell>
          <cell r="N77">
            <v>3</v>
          </cell>
          <cell r="O77">
            <v>390</v>
          </cell>
          <cell r="P77" t="str">
            <v>工业用地</v>
          </cell>
          <cell r="Q77">
            <v>0</v>
          </cell>
          <cell r="R77" t="str">
            <v>华琳电子</v>
          </cell>
          <cell r="S77">
            <v>0</v>
          </cell>
          <cell r="T77" t="str">
            <v>其他机构批而未供土地</v>
          </cell>
        </row>
        <row r="78">
          <cell r="D78" t="str">
            <v>益众水工地块</v>
          </cell>
          <cell r="E78">
            <v>0</v>
          </cell>
          <cell r="F78">
            <v>0</v>
          </cell>
          <cell r="G78" t="str">
            <v>赫山区</v>
          </cell>
          <cell r="H78" t="str">
            <v>梅林路以南、桃花仑东路以东，杏林路以西</v>
          </cell>
          <cell r="I78" t="str">
            <v>2021年7月</v>
          </cell>
          <cell r="J78" t="str">
            <v>征地</v>
          </cell>
          <cell r="K78">
            <v>2.67</v>
          </cell>
          <cell r="L78">
            <v>2.67</v>
          </cell>
          <cell r="M78">
            <v>0</v>
          </cell>
          <cell r="N78">
            <v>3</v>
          </cell>
          <cell r="O78">
            <v>390</v>
          </cell>
          <cell r="P78" t="str">
            <v>工业用地</v>
          </cell>
          <cell r="Q78">
            <v>0</v>
          </cell>
          <cell r="R78" t="str">
            <v>益众水工</v>
          </cell>
          <cell r="S78">
            <v>0</v>
          </cell>
          <cell r="T78" t="str">
            <v>其他机构批而未供土地</v>
          </cell>
        </row>
        <row r="79">
          <cell r="D79" t="str">
            <v>和丰电子地块</v>
          </cell>
          <cell r="E79">
            <v>0</v>
          </cell>
          <cell r="F79">
            <v>0</v>
          </cell>
          <cell r="G79" t="str">
            <v>赫山区</v>
          </cell>
          <cell r="H79" t="str">
            <v>梨园路以北、春嘉路以西、九烈山麻制品厂用地以东</v>
          </cell>
          <cell r="I79" t="str">
            <v>2021年7月</v>
          </cell>
          <cell r="J79" t="str">
            <v>征地</v>
          </cell>
          <cell r="K79">
            <v>1.33</v>
          </cell>
          <cell r="L79">
            <v>1.33</v>
          </cell>
          <cell r="M79">
            <v>0</v>
          </cell>
          <cell r="N79">
            <v>2</v>
          </cell>
          <cell r="O79">
            <v>495</v>
          </cell>
          <cell r="P79" t="str">
            <v>工业用地</v>
          </cell>
          <cell r="Q79">
            <v>0</v>
          </cell>
          <cell r="R79" t="str">
            <v>和丰电子</v>
          </cell>
          <cell r="S79">
            <v>0</v>
          </cell>
          <cell r="T79" t="str">
            <v>其他机构批而未供土地</v>
          </cell>
        </row>
        <row r="80">
          <cell r="D80" t="str">
            <v>兴盛食品地块</v>
          </cell>
          <cell r="E80">
            <v>0</v>
          </cell>
          <cell r="F80">
            <v>0</v>
          </cell>
          <cell r="G80" t="str">
            <v>赫山区</v>
          </cell>
          <cell r="H80" t="str">
            <v>春嘉路以西、梨园路以北，中裕包装以南。</v>
          </cell>
          <cell r="I80" t="str">
            <v>2021年7月</v>
          </cell>
          <cell r="J80" t="str">
            <v>征地</v>
          </cell>
          <cell r="K80">
            <v>2</v>
          </cell>
          <cell r="L80">
            <v>2</v>
          </cell>
          <cell r="M80">
            <v>0</v>
          </cell>
          <cell r="N80">
            <v>2</v>
          </cell>
          <cell r="O80">
            <v>495</v>
          </cell>
          <cell r="P80" t="str">
            <v>工业用地</v>
          </cell>
          <cell r="Q80">
            <v>0</v>
          </cell>
          <cell r="R80" t="str">
            <v>兴盛食品</v>
          </cell>
          <cell r="S80">
            <v>0</v>
          </cell>
          <cell r="T80" t="str">
            <v>其他机构批而未供土地</v>
          </cell>
        </row>
        <row r="81">
          <cell r="D81" t="str">
            <v>亿源食品地块</v>
          </cell>
          <cell r="E81">
            <v>0</v>
          </cell>
          <cell r="F81">
            <v>0</v>
          </cell>
          <cell r="G81" t="str">
            <v>赫山区</v>
          </cell>
          <cell r="H81" t="str">
            <v>春嘉路以东、梨园路以北</v>
          </cell>
          <cell r="I81" t="str">
            <v>2021年7月</v>
          </cell>
          <cell r="J81" t="str">
            <v>征地</v>
          </cell>
          <cell r="K81">
            <v>2.67</v>
          </cell>
          <cell r="L81">
            <v>2.67</v>
          </cell>
          <cell r="M81">
            <v>0</v>
          </cell>
          <cell r="N81">
            <v>2</v>
          </cell>
          <cell r="O81">
            <v>495</v>
          </cell>
          <cell r="P81" t="str">
            <v>工业用地</v>
          </cell>
          <cell r="Q81">
            <v>0</v>
          </cell>
          <cell r="R81" t="str">
            <v>亿源食品</v>
          </cell>
          <cell r="S81">
            <v>0</v>
          </cell>
          <cell r="T81" t="str">
            <v>其他机构批而未供土地</v>
          </cell>
        </row>
        <row r="82">
          <cell r="D82" t="str">
            <v>博峰电子地块</v>
          </cell>
          <cell r="E82">
            <v>0</v>
          </cell>
          <cell r="F82">
            <v>0</v>
          </cell>
          <cell r="G82" t="str">
            <v>赫山区</v>
          </cell>
          <cell r="H82" t="str">
            <v>工业大道以北，黑美人以西，月潭路以东</v>
          </cell>
          <cell r="I82" t="str">
            <v>2021年7月</v>
          </cell>
          <cell r="J82" t="str">
            <v>征地</v>
          </cell>
          <cell r="K82">
            <v>2</v>
          </cell>
          <cell r="L82">
            <v>2</v>
          </cell>
          <cell r="M82">
            <v>0</v>
          </cell>
          <cell r="N82">
            <v>2</v>
          </cell>
          <cell r="O82">
            <v>495</v>
          </cell>
          <cell r="P82" t="str">
            <v>工业用地</v>
          </cell>
          <cell r="Q82">
            <v>0</v>
          </cell>
          <cell r="R82" t="str">
            <v>博峰电子</v>
          </cell>
          <cell r="S82">
            <v>0</v>
          </cell>
          <cell r="T82" t="str">
            <v>其他机构批而未供土地</v>
          </cell>
        </row>
        <row r="83">
          <cell r="D83" t="str">
            <v>辉骏科技地块</v>
          </cell>
          <cell r="E83">
            <v>0</v>
          </cell>
          <cell r="F83">
            <v>0</v>
          </cell>
          <cell r="G83" t="str">
            <v>赫山区</v>
          </cell>
          <cell r="H83" t="str">
            <v>工业大道以南，春嘉路以东，街坊路以北</v>
          </cell>
          <cell r="I83" t="str">
            <v>2021年7月</v>
          </cell>
          <cell r="J83" t="str">
            <v>征地</v>
          </cell>
          <cell r="K83">
            <v>4.67</v>
          </cell>
          <cell r="L83">
            <v>4.67</v>
          </cell>
          <cell r="M83">
            <v>0</v>
          </cell>
          <cell r="N83">
            <v>2</v>
          </cell>
          <cell r="O83">
            <v>495</v>
          </cell>
          <cell r="P83" t="str">
            <v>工业用地</v>
          </cell>
          <cell r="Q83">
            <v>0</v>
          </cell>
          <cell r="R83" t="str">
            <v>辉骏科技</v>
          </cell>
          <cell r="S83">
            <v>0</v>
          </cell>
          <cell r="T83" t="str">
            <v>其他机构批而未供土地</v>
          </cell>
        </row>
        <row r="84">
          <cell r="D84" t="str">
            <v>汉森三期地块</v>
          </cell>
          <cell r="E84">
            <v>0</v>
          </cell>
          <cell r="F84">
            <v>0</v>
          </cell>
          <cell r="G84" t="str">
            <v>赫山区</v>
          </cell>
          <cell r="H84" t="str">
            <v>银城南路以东，凤山路以南，新滨湖用地以西</v>
          </cell>
          <cell r="I84" t="str">
            <v>2021年7月</v>
          </cell>
          <cell r="J84" t="str">
            <v>征地</v>
          </cell>
          <cell r="K84">
            <v>11.53</v>
          </cell>
          <cell r="L84">
            <v>11.53</v>
          </cell>
          <cell r="M84">
            <v>0</v>
          </cell>
          <cell r="N84">
            <v>2</v>
          </cell>
          <cell r="O84">
            <v>495</v>
          </cell>
          <cell r="P84" t="str">
            <v>工业用地</v>
          </cell>
          <cell r="Q84">
            <v>0</v>
          </cell>
          <cell r="R84" t="str">
            <v>汉森三期</v>
          </cell>
          <cell r="S84">
            <v>0</v>
          </cell>
          <cell r="T84" t="str">
            <v>其他机构批而未供土地</v>
          </cell>
        </row>
        <row r="85">
          <cell r="D85" t="str">
            <v>华葛食品地块</v>
          </cell>
          <cell r="E85">
            <v>0</v>
          </cell>
          <cell r="F85">
            <v>0</v>
          </cell>
          <cell r="G85" t="str">
            <v>赫山区</v>
          </cell>
          <cell r="H85" t="str">
            <v>梨园路以北、月潭路以东、319国道以西</v>
          </cell>
          <cell r="I85" t="str">
            <v>2021年7月</v>
          </cell>
          <cell r="J85" t="str">
            <v>征地</v>
          </cell>
          <cell r="K85">
            <v>1.33</v>
          </cell>
          <cell r="L85">
            <v>1.33</v>
          </cell>
          <cell r="M85">
            <v>0</v>
          </cell>
          <cell r="N85">
            <v>2</v>
          </cell>
          <cell r="O85">
            <v>495</v>
          </cell>
          <cell r="P85" t="str">
            <v>工业用地</v>
          </cell>
          <cell r="Q85">
            <v>0</v>
          </cell>
          <cell r="R85" t="str">
            <v>华葛食品</v>
          </cell>
          <cell r="S85">
            <v>0</v>
          </cell>
          <cell r="T85" t="str">
            <v>其他机构批而未供土地</v>
          </cell>
        </row>
        <row r="86">
          <cell r="D86" t="str">
            <v>金江电子地块</v>
          </cell>
          <cell r="E86">
            <v>0</v>
          </cell>
          <cell r="F86">
            <v>0</v>
          </cell>
          <cell r="G86" t="str">
            <v>赫山区</v>
          </cell>
          <cell r="H86" t="str">
            <v>学府路以南、风河竹木用地以西、银龙棉业用地以北</v>
          </cell>
          <cell r="I86" t="str">
            <v>2021年7月</v>
          </cell>
          <cell r="J86" t="str">
            <v>征地</v>
          </cell>
          <cell r="K86">
            <v>0.67</v>
          </cell>
          <cell r="L86">
            <v>0.67</v>
          </cell>
          <cell r="M86">
            <v>0</v>
          </cell>
          <cell r="N86">
            <v>2</v>
          </cell>
          <cell r="O86">
            <v>495</v>
          </cell>
          <cell r="P86" t="str">
            <v>工业用地</v>
          </cell>
          <cell r="Q86">
            <v>0</v>
          </cell>
          <cell r="R86" t="str">
            <v>金江电子</v>
          </cell>
          <cell r="S86">
            <v>0</v>
          </cell>
          <cell r="T86" t="str">
            <v>其他机构批而未供土地</v>
          </cell>
        </row>
        <row r="87">
          <cell r="D87" t="str">
            <v>鑫鑫科技地块</v>
          </cell>
          <cell r="E87">
            <v>0</v>
          </cell>
          <cell r="F87">
            <v>0</v>
          </cell>
          <cell r="G87" t="str">
            <v>赫山区</v>
          </cell>
          <cell r="H87" t="str">
            <v>凤山路以北，益阳市药品检测所以西</v>
          </cell>
          <cell r="I87" t="str">
            <v>2021年7月</v>
          </cell>
          <cell r="J87" t="str">
            <v>征地</v>
          </cell>
          <cell r="K87">
            <v>0.67</v>
          </cell>
          <cell r="L87">
            <v>0.67</v>
          </cell>
          <cell r="M87">
            <v>0</v>
          </cell>
          <cell r="N87">
            <v>2</v>
          </cell>
          <cell r="O87">
            <v>495</v>
          </cell>
          <cell r="P87" t="str">
            <v>工业用地</v>
          </cell>
          <cell r="Q87">
            <v>0</v>
          </cell>
          <cell r="R87" t="str">
            <v>鑫鑫科技</v>
          </cell>
          <cell r="S87">
            <v>0</v>
          </cell>
          <cell r="T87" t="str">
            <v>其他机构批而未供土地</v>
          </cell>
        </row>
        <row r="88">
          <cell r="D88" t="str">
            <v>新华书店地块</v>
          </cell>
          <cell r="E88">
            <v>0</v>
          </cell>
          <cell r="F88">
            <v>0</v>
          </cell>
          <cell r="G88" t="str">
            <v>赫山区</v>
          </cell>
          <cell r="H88" t="str">
            <v>工业大道以北、春嘉路以西</v>
          </cell>
          <cell r="I88" t="str">
            <v>2021年7月</v>
          </cell>
          <cell r="J88" t="str">
            <v>征地</v>
          </cell>
          <cell r="K88">
            <v>0.67</v>
          </cell>
          <cell r="L88">
            <v>0.67</v>
          </cell>
          <cell r="M88">
            <v>0</v>
          </cell>
          <cell r="N88">
            <v>2</v>
          </cell>
          <cell r="O88">
            <v>495</v>
          </cell>
          <cell r="P88" t="str">
            <v>工业用地</v>
          </cell>
          <cell r="Q88">
            <v>0</v>
          </cell>
          <cell r="R88" t="str">
            <v>新华书店</v>
          </cell>
          <cell r="S88">
            <v>0</v>
          </cell>
          <cell r="T88" t="str">
            <v>其他机构批而未供土地</v>
          </cell>
        </row>
        <row r="89">
          <cell r="D89" t="str">
            <v>顺丰丰泰</v>
          </cell>
          <cell r="E89" t="str">
            <v>增加</v>
          </cell>
          <cell r="F89">
            <v>0</v>
          </cell>
          <cell r="G89" t="str">
            <v>赫山区</v>
          </cell>
          <cell r="H89" t="str">
            <v>梨园路以南，关山路以北</v>
          </cell>
          <cell r="I89">
            <v>0</v>
          </cell>
          <cell r="J89" t="str">
            <v>征地</v>
          </cell>
          <cell r="K89">
            <v>13.33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 t="str">
            <v>工业用地</v>
          </cell>
          <cell r="Q89">
            <v>0</v>
          </cell>
          <cell r="R89">
            <v>0</v>
          </cell>
          <cell r="S89">
            <v>0</v>
          </cell>
          <cell r="T89" t="str">
            <v>其他机构批而未供土地</v>
          </cell>
        </row>
        <row r="90">
          <cell r="D90" t="str">
            <v>盛益商务中心地块</v>
          </cell>
          <cell r="E90">
            <v>0</v>
          </cell>
          <cell r="F90">
            <v>0</v>
          </cell>
          <cell r="G90" t="str">
            <v>赫山区</v>
          </cell>
          <cell r="H90" t="str">
            <v>益阳市赫山区十洲路西侧</v>
          </cell>
          <cell r="I90" t="str">
            <v>2021年5月</v>
          </cell>
          <cell r="J90" t="str">
            <v>收回</v>
          </cell>
          <cell r="K90">
            <v>0.81</v>
          </cell>
          <cell r="L90">
            <v>0</v>
          </cell>
          <cell r="M90">
            <v>0.81</v>
          </cell>
          <cell r="N90">
            <v>2</v>
          </cell>
          <cell r="O90">
            <v>3200</v>
          </cell>
          <cell r="P90" t="str">
            <v>商务经融用地</v>
          </cell>
          <cell r="Q90">
            <v>0</v>
          </cell>
          <cell r="R90" t="str">
            <v>盛益商务中心</v>
          </cell>
          <cell r="S90">
            <v>0</v>
          </cell>
          <cell r="T90" t="str">
            <v>其他机构需再次供应土地</v>
          </cell>
        </row>
        <row r="91">
          <cell r="D91" t="str">
            <v>茂林社区居民服务中心地块</v>
          </cell>
          <cell r="E91">
            <v>0</v>
          </cell>
          <cell r="F91">
            <v>0</v>
          </cell>
          <cell r="G91" t="str">
            <v>赫山区</v>
          </cell>
          <cell r="H91" t="str">
            <v>益阳市赫山区十洲路东侧</v>
          </cell>
          <cell r="I91" t="str">
            <v>2021年5月</v>
          </cell>
          <cell r="J91" t="str">
            <v>征地</v>
          </cell>
          <cell r="K91">
            <v>0.17</v>
          </cell>
          <cell r="L91">
            <v>0.17</v>
          </cell>
          <cell r="M91">
            <v>0</v>
          </cell>
          <cell r="N91">
            <v>5</v>
          </cell>
          <cell r="O91">
            <v>1270</v>
          </cell>
          <cell r="P91" t="str">
            <v>其他商服用地</v>
          </cell>
          <cell r="Q91">
            <v>0</v>
          </cell>
          <cell r="R91" t="str">
            <v>茂林社区居民服务中心</v>
          </cell>
          <cell r="S91">
            <v>0</v>
          </cell>
          <cell r="T91" t="str">
            <v>其他机构批而未供土地</v>
          </cell>
        </row>
        <row r="92">
          <cell r="D92" t="str">
            <v>针织内衣厂棚改片区地块</v>
          </cell>
          <cell r="E92" t="str">
            <v>是否为棚改</v>
          </cell>
          <cell r="F92">
            <v>0</v>
          </cell>
          <cell r="G92" t="str">
            <v>赫山区</v>
          </cell>
          <cell r="H92" t="str">
            <v>益阳市陆贾山路</v>
          </cell>
          <cell r="I92" t="str">
            <v>2021年11月</v>
          </cell>
          <cell r="J92" t="str">
            <v>收回</v>
          </cell>
          <cell r="K92">
            <v>1</v>
          </cell>
          <cell r="L92">
            <v>0</v>
          </cell>
          <cell r="M92">
            <v>1</v>
          </cell>
          <cell r="N92">
            <v>5</v>
          </cell>
          <cell r="O92">
            <v>1270</v>
          </cell>
          <cell r="P92" t="str">
            <v>其他商服用地</v>
          </cell>
          <cell r="Q92">
            <v>0</v>
          </cell>
          <cell r="R92" t="str">
            <v>针织内衣厂棚改片区</v>
          </cell>
          <cell r="S92">
            <v>0</v>
          </cell>
          <cell r="T92" t="str">
            <v>其他机构需再次供应土地</v>
          </cell>
        </row>
        <row r="93">
          <cell r="D93" t="str">
            <v>赫山街道茂林创业楼地块</v>
          </cell>
          <cell r="E93">
            <v>0</v>
          </cell>
          <cell r="F93">
            <v>0</v>
          </cell>
          <cell r="G93" t="str">
            <v>赫山区</v>
          </cell>
          <cell r="H93" t="str">
            <v>益阳市赫山区十洲路东侧</v>
          </cell>
          <cell r="I93" t="str">
            <v>2021年11月</v>
          </cell>
          <cell r="J93" t="str">
            <v>征地</v>
          </cell>
          <cell r="K93">
            <v>0.24</v>
          </cell>
          <cell r="L93">
            <v>0.24</v>
          </cell>
          <cell r="M93">
            <v>0</v>
          </cell>
          <cell r="N93">
            <v>5</v>
          </cell>
          <cell r="O93">
            <v>1270</v>
          </cell>
          <cell r="P93" t="str">
            <v>零售商业用地</v>
          </cell>
          <cell r="Q93">
            <v>0</v>
          </cell>
          <cell r="R93" t="str">
            <v>赫山街道茂林创业楼</v>
          </cell>
          <cell r="S93">
            <v>0</v>
          </cell>
          <cell r="T93" t="str">
            <v>其他机构批而未供土地</v>
          </cell>
        </row>
        <row r="94">
          <cell r="D94" t="str">
            <v>茶厂棚户区改造项目地块</v>
          </cell>
          <cell r="E94" t="str">
            <v>棚改</v>
          </cell>
          <cell r="F94">
            <v>0</v>
          </cell>
          <cell r="G94" t="str">
            <v>赫山区</v>
          </cell>
          <cell r="H94" t="str">
            <v>桃花仑西路以北、大桃北路以西</v>
          </cell>
          <cell r="I94" t="str">
            <v>2021年10月</v>
          </cell>
          <cell r="J94" t="str">
            <v>收回</v>
          </cell>
          <cell r="K94">
            <v>1.28</v>
          </cell>
          <cell r="L94">
            <v>0</v>
          </cell>
          <cell r="M94">
            <v>1.28</v>
          </cell>
          <cell r="N94">
            <v>1</v>
          </cell>
          <cell r="O94">
            <v>2400</v>
          </cell>
          <cell r="P94" t="str">
            <v>城镇住宅用地</v>
          </cell>
          <cell r="Q94">
            <v>0</v>
          </cell>
          <cell r="R94" t="str">
            <v>茶厂棚户区改造项目</v>
          </cell>
          <cell r="S94">
            <v>0</v>
          </cell>
          <cell r="T94" t="str">
            <v>其他机构需再次供应土地</v>
          </cell>
        </row>
        <row r="95">
          <cell r="D95" t="str">
            <v>污水处理厂地块</v>
          </cell>
          <cell r="E95">
            <v>0</v>
          </cell>
          <cell r="F95">
            <v>0</v>
          </cell>
          <cell r="G95" t="str">
            <v>赫山区</v>
          </cell>
          <cell r="H95" t="str">
            <v>东部新区大泉村，外环线东侧，内环线南侧</v>
          </cell>
          <cell r="I95" t="str">
            <v>2021年9月</v>
          </cell>
          <cell r="J95" t="str">
            <v>征地</v>
          </cell>
          <cell r="K95">
            <v>1.7</v>
          </cell>
          <cell r="L95">
            <v>1.7</v>
          </cell>
          <cell r="M95">
            <v>0</v>
          </cell>
          <cell r="N95">
            <v>2</v>
          </cell>
          <cell r="O95">
            <v>480</v>
          </cell>
          <cell r="P95" t="str">
            <v>公用设施用地</v>
          </cell>
          <cell r="Q95">
            <v>0</v>
          </cell>
          <cell r="R95" t="str">
            <v>污水处理厂</v>
          </cell>
          <cell r="S95">
            <v>0</v>
          </cell>
          <cell r="T95" t="str">
            <v>储备机构正常储备土地</v>
          </cell>
        </row>
        <row r="96">
          <cell r="D96" t="str">
            <v>四方山停车场地块</v>
          </cell>
          <cell r="E96">
            <v>0</v>
          </cell>
          <cell r="F96">
            <v>0</v>
          </cell>
          <cell r="G96" t="str">
            <v>赫山区</v>
          </cell>
          <cell r="H96" t="str">
            <v>东部新区四方山社区</v>
          </cell>
          <cell r="I96" t="str">
            <v>2021年1月</v>
          </cell>
          <cell r="J96" t="str">
            <v>征地</v>
          </cell>
          <cell r="K96">
            <v>0.67</v>
          </cell>
          <cell r="L96">
            <v>0.67</v>
          </cell>
          <cell r="M96">
            <v>0</v>
          </cell>
          <cell r="N96">
            <v>0</v>
          </cell>
          <cell r="O96">
            <v>0</v>
          </cell>
          <cell r="P96" t="str">
            <v>交通服务场站用地</v>
          </cell>
          <cell r="Q96">
            <v>0</v>
          </cell>
          <cell r="R96" t="str">
            <v>四方山停车场</v>
          </cell>
          <cell r="S96">
            <v>0</v>
          </cell>
          <cell r="T96" t="str">
            <v>储备机构正常储备土地</v>
          </cell>
        </row>
        <row r="97">
          <cell r="D97" t="str">
            <v>江南古城两厂地块</v>
          </cell>
          <cell r="E97">
            <v>0</v>
          </cell>
          <cell r="F97">
            <v>0</v>
          </cell>
          <cell r="G97" t="str">
            <v>赫山区</v>
          </cell>
          <cell r="H97" t="str">
            <v>益阳沧水铺镇灵宝山村，319国道以西，高新大道以南</v>
          </cell>
          <cell r="I97" t="str">
            <v>2021年2月</v>
          </cell>
          <cell r="J97" t="str">
            <v>收回</v>
          </cell>
          <cell r="K97">
            <v>3.75</v>
          </cell>
          <cell r="L97">
            <v>0</v>
          </cell>
          <cell r="M97">
            <v>3.75</v>
          </cell>
          <cell r="N97">
            <v>1</v>
          </cell>
          <cell r="O97">
            <v>1055</v>
          </cell>
          <cell r="P97" t="str">
            <v>城镇住宅用地</v>
          </cell>
          <cell r="Q97">
            <v>0</v>
          </cell>
          <cell r="R97" t="str">
            <v>江南古城两厂</v>
          </cell>
          <cell r="S97">
            <v>0</v>
          </cell>
          <cell r="T97" t="str">
            <v>其他机构需再次供应土地</v>
          </cell>
        </row>
        <row r="98">
          <cell r="D98" t="str">
            <v>2017年第四批次地块</v>
          </cell>
          <cell r="E98">
            <v>0</v>
          </cell>
          <cell r="F98">
            <v>0</v>
          </cell>
          <cell r="G98" t="str">
            <v>赫山区</v>
          </cell>
          <cell r="H98" t="str">
            <v>东部新区龙潭口、四方山社区</v>
          </cell>
          <cell r="I98" t="str">
            <v>2021年4月</v>
          </cell>
          <cell r="J98" t="str">
            <v>征地</v>
          </cell>
          <cell r="K98">
            <v>4.85</v>
          </cell>
          <cell r="L98">
            <v>4.85</v>
          </cell>
          <cell r="M98">
            <v>0</v>
          </cell>
          <cell r="N98">
            <v>2</v>
          </cell>
          <cell r="O98">
            <v>760</v>
          </cell>
          <cell r="P98" t="str">
            <v>城镇住宅用地</v>
          </cell>
          <cell r="Q98">
            <v>0</v>
          </cell>
          <cell r="R98" t="str">
            <v>2017年第四批次</v>
          </cell>
          <cell r="S98">
            <v>0</v>
          </cell>
          <cell r="T98" t="str">
            <v>其他机构批而未供土地</v>
          </cell>
        </row>
        <row r="99">
          <cell r="D99" t="str">
            <v>2016年第一批次地块</v>
          </cell>
          <cell r="E99" t="str">
            <v>改为商服</v>
          </cell>
          <cell r="F99">
            <v>0</v>
          </cell>
          <cell r="G99" t="str">
            <v>赫山区</v>
          </cell>
          <cell r="H99" t="str">
            <v>益阳东部新区内环线以南、育才南路以东</v>
          </cell>
          <cell r="I99" t="str">
            <v>2021年5月</v>
          </cell>
          <cell r="J99" t="str">
            <v>征地</v>
          </cell>
          <cell r="K99">
            <v>13.33</v>
          </cell>
          <cell r="L99">
            <v>13.33</v>
          </cell>
          <cell r="M99">
            <v>0</v>
          </cell>
          <cell r="N99">
            <v>1</v>
          </cell>
          <cell r="O99">
            <v>1055</v>
          </cell>
          <cell r="P99" t="str">
            <v>其他商服用地</v>
          </cell>
          <cell r="Q99">
            <v>0</v>
          </cell>
          <cell r="R99" t="str">
            <v>2016年第一批次</v>
          </cell>
          <cell r="S99">
            <v>0</v>
          </cell>
          <cell r="T99" t="str">
            <v>其他机构批而未供土地</v>
          </cell>
        </row>
        <row r="100">
          <cell r="D100" t="str">
            <v>消防乐园地块</v>
          </cell>
          <cell r="E100" t="str">
            <v>改为商服</v>
          </cell>
          <cell r="F100">
            <v>0</v>
          </cell>
          <cell r="G100" t="str">
            <v>赫山区</v>
          </cell>
          <cell r="H100" t="str">
            <v>外环线西侧、天意木国北侧、沧泥路南侧</v>
          </cell>
          <cell r="I100" t="str">
            <v>2021年7月</v>
          </cell>
          <cell r="J100" t="str">
            <v>置换</v>
          </cell>
          <cell r="K100">
            <v>2</v>
          </cell>
          <cell r="L100">
            <v>2</v>
          </cell>
          <cell r="M100">
            <v>0</v>
          </cell>
          <cell r="N100">
            <v>1</v>
          </cell>
          <cell r="O100">
            <v>1055</v>
          </cell>
          <cell r="P100" t="str">
            <v>其他商服用地</v>
          </cell>
          <cell r="Q100">
            <v>0</v>
          </cell>
          <cell r="R100" t="str">
            <v>消防乐园</v>
          </cell>
          <cell r="S100">
            <v>0</v>
          </cell>
          <cell r="T100" t="str">
            <v>储备机构正常储备土地</v>
          </cell>
        </row>
        <row r="101">
          <cell r="D101" t="str">
            <v>宝林冲游客接待中心地块</v>
          </cell>
          <cell r="E101">
            <v>0</v>
          </cell>
          <cell r="F101">
            <v>0</v>
          </cell>
          <cell r="G101" t="str">
            <v>赫山区</v>
          </cell>
          <cell r="H101" t="str">
            <v>东部新区沧泥路与外环线交界处</v>
          </cell>
          <cell r="I101" t="str">
            <v>2021年7月</v>
          </cell>
          <cell r="J101" t="str">
            <v>置换</v>
          </cell>
          <cell r="K101">
            <v>0.27</v>
          </cell>
          <cell r="L101">
            <v>0.27</v>
          </cell>
          <cell r="M101">
            <v>0</v>
          </cell>
          <cell r="N101">
            <v>1</v>
          </cell>
          <cell r="O101">
            <v>1650</v>
          </cell>
          <cell r="P101" t="str">
            <v>其他商服用地</v>
          </cell>
          <cell r="Q101">
            <v>0</v>
          </cell>
          <cell r="R101" t="str">
            <v>宝林冲游客接待中心</v>
          </cell>
          <cell r="S101">
            <v>0</v>
          </cell>
          <cell r="T101" t="str">
            <v>储备机构正常储备土地</v>
          </cell>
        </row>
        <row r="102">
          <cell r="D102" t="str">
            <v>龙潭口游客接待中心地块</v>
          </cell>
          <cell r="E102">
            <v>0</v>
          </cell>
          <cell r="F102">
            <v>0</v>
          </cell>
          <cell r="G102" t="str">
            <v>赫山区</v>
          </cell>
          <cell r="H102" t="str">
            <v>东部新区外环线与中家湾路交界处</v>
          </cell>
          <cell r="I102" t="str">
            <v>2021年7月</v>
          </cell>
          <cell r="J102" t="str">
            <v>置换</v>
          </cell>
          <cell r="K102">
            <v>0.27</v>
          </cell>
          <cell r="L102">
            <v>0.27</v>
          </cell>
          <cell r="M102">
            <v>0</v>
          </cell>
          <cell r="N102">
            <v>1</v>
          </cell>
          <cell r="O102">
            <v>1650</v>
          </cell>
          <cell r="P102" t="str">
            <v>其他商服用地</v>
          </cell>
          <cell r="Q102">
            <v>0</v>
          </cell>
          <cell r="R102" t="str">
            <v>龙潭口游客接待中心</v>
          </cell>
          <cell r="S102">
            <v>0</v>
          </cell>
          <cell r="T102" t="str">
            <v>储备机构正常储备土地</v>
          </cell>
        </row>
        <row r="103">
          <cell r="D103" t="str">
            <v>文博艺术中心地块</v>
          </cell>
          <cell r="E103">
            <v>0</v>
          </cell>
          <cell r="F103">
            <v>0</v>
          </cell>
          <cell r="G103" t="str">
            <v>赫山区</v>
          </cell>
          <cell r="H103" t="str">
            <v>鱼形湖西路西侧、宝林路南侧、中家湾路北侧</v>
          </cell>
          <cell r="I103" t="str">
            <v>2021年7月</v>
          </cell>
          <cell r="J103" t="str">
            <v>征地</v>
          </cell>
          <cell r="K103">
            <v>2.67</v>
          </cell>
          <cell r="L103">
            <v>2.67</v>
          </cell>
          <cell r="M103">
            <v>0</v>
          </cell>
          <cell r="N103">
            <v>1</v>
          </cell>
          <cell r="O103">
            <v>1650</v>
          </cell>
          <cell r="P103" t="str">
            <v>其他商服用地</v>
          </cell>
          <cell r="Q103">
            <v>0</v>
          </cell>
          <cell r="R103" t="str">
            <v>文博艺术中心</v>
          </cell>
          <cell r="S103">
            <v>0</v>
          </cell>
          <cell r="T103" t="str">
            <v>储备机构正常储备土地</v>
          </cell>
        </row>
        <row r="104">
          <cell r="D104" t="str">
            <v>1969小镇地块</v>
          </cell>
          <cell r="E104">
            <v>0</v>
          </cell>
          <cell r="F104">
            <v>0</v>
          </cell>
          <cell r="G104" t="str">
            <v>赫山区</v>
          </cell>
          <cell r="H104" t="str">
            <v>东部新区四方山社区</v>
          </cell>
          <cell r="I104" t="str">
            <v>2021年7月</v>
          </cell>
          <cell r="J104" t="str">
            <v>征地</v>
          </cell>
          <cell r="K104">
            <v>13.33</v>
          </cell>
          <cell r="L104">
            <v>13.33</v>
          </cell>
          <cell r="M104">
            <v>0</v>
          </cell>
          <cell r="N104">
            <v>2</v>
          </cell>
          <cell r="O104">
            <v>1022</v>
          </cell>
          <cell r="P104" t="str">
            <v>其他商服用地</v>
          </cell>
          <cell r="Q104">
            <v>0</v>
          </cell>
          <cell r="R104" t="str">
            <v>1969小镇</v>
          </cell>
          <cell r="S104">
            <v>0</v>
          </cell>
          <cell r="T104" t="str">
            <v>储备机构正常储备土地</v>
          </cell>
        </row>
        <row r="105">
          <cell r="D105" t="str">
            <v>益阳大道以南A8#地块</v>
          </cell>
          <cell r="E105" t="str">
            <v>供应、棚改</v>
          </cell>
          <cell r="F105">
            <v>0</v>
          </cell>
          <cell r="G105" t="str">
            <v>赫山区</v>
          </cell>
          <cell r="H105" t="str">
            <v>益阳大道南，团圆路以西</v>
          </cell>
          <cell r="I105" t="str">
            <v>2021年4月</v>
          </cell>
          <cell r="J105" t="str">
            <v>征地</v>
          </cell>
          <cell r="K105">
            <v>3.76</v>
          </cell>
          <cell r="L105">
            <v>3.76</v>
          </cell>
          <cell r="M105">
            <v>0</v>
          </cell>
          <cell r="N105">
            <v>1</v>
          </cell>
          <cell r="O105">
            <v>2400</v>
          </cell>
          <cell r="P105" t="str">
            <v>城镇住宅用地</v>
          </cell>
          <cell r="Q105">
            <v>0</v>
          </cell>
          <cell r="R105" t="str">
            <v>益阳大道以南A8#地块</v>
          </cell>
          <cell r="S105">
            <v>0</v>
          </cell>
          <cell r="T105" t="str">
            <v>其他机构批而未供土地</v>
          </cell>
        </row>
        <row r="106">
          <cell r="D106" t="str">
            <v>益阳大道以南A9#地块</v>
          </cell>
          <cell r="E106" t="str">
            <v>供应、棚改</v>
          </cell>
          <cell r="F106">
            <v>0</v>
          </cell>
          <cell r="G106" t="str">
            <v>赫山区</v>
          </cell>
          <cell r="H106" t="str">
            <v>益阳大道南，团圆路以西</v>
          </cell>
          <cell r="I106" t="str">
            <v>2021年5月</v>
          </cell>
          <cell r="J106" t="str">
            <v>征地</v>
          </cell>
          <cell r="K106">
            <v>1.58</v>
          </cell>
          <cell r="L106">
            <v>1.58</v>
          </cell>
          <cell r="M106">
            <v>0</v>
          </cell>
          <cell r="N106">
            <v>1</v>
          </cell>
          <cell r="O106">
            <v>2400</v>
          </cell>
          <cell r="P106" t="str">
            <v>城镇住宅用地</v>
          </cell>
          <cell r="Q106">
            <v>0</v>
          </cell>
          <cell r="R106" t="str">
            <v>益阳大道以南A9#地块</v>
          </cell>
          <cell r="S106">
            <v>0</v>
          </cell>
          <cell r="T106" t="str">
            <v>其他机构批而未供土地</v>
          </cell>
        </row>
        <row r="107">
          <cell r="D107" t="str">
            <v>益阳大道以南A10#地块</v>
          </cell>
          <cell r="E107" t="str">
            <v>供应、棚改</v>
          </cell>
          <cell r="F107">
            <v>0</v>
          </cell>
          <cell r="G107" t="str">
            <v>赫山区</v>
          </cell>
          <cell r="H107" t="str">
            <v>益阳大道南，团圆路以西</v>
          </cell>
          <cell r="I107" t="str">
            <v>2021年1月</v>
          </cell>
          <cell r="J107" t="str">
            <v>征地</v>
          </cell>
          <cell r="K107">
            <v>3.67</v>
          </cell>
          <cell r="L107">
            <v>3.67</v>
          </cell>
          <cell r="M107">
            <v>0</v>
          </cell>
          <cell r="N107">
            <v>1</v>
          </cell>
          <cell r="O107">
            <v>2400</v>
          </cell>
          <cell r="P107" t="str">
            <v>城镇住宅用地</v>
          </cell>
          <cell r="Q107">
            <v>0</v>
          </cell>
          <cell r="R107" t="str">
            <v>益阳大道以南A10#地块</v>
          </cell>
          <cell r="S107">
            <v>0</v>
          </cell>
          <cell r="T107" t="str">
            <v>其他机构批而未供土地</v>
          </cell>
        </row>
        <row r="108">
          <cell r="D108" t="str">
            <v>益阳大道以南A11#地块</v>
          </cell>
          <cell r="E108" t="str">
            <v>供应、棚改</v>
          </cell>
          <cell r="F108">
            <v>0</v>
          </cell>
          <cell r="G108" t="str">
            <v>赫山区</v>
          </cell>
          <cell r="H108" t="str">
            <v>益阳大道南，团圆路以西</v>
          </cell>
          <cell r="I108" t="str">
            <v>2021年1月</v>
          </cell>
          <cell r="J108" t="str">
            <v>征地</v>
          </cell>
          <cell r="K108">
            <v>4.24</v>
          </cell>
          <cell r="L108">
            <v>4.24</v>
          </cell>
          <cell r="M108">
            <v>0</v>
          </cell>
          <cell r="N108">
            <v>1</v>
          </cell>
          <cell r="O108">
            <v>2400</v>
          </cell>
          <cell r="P108" t="str">
            <v>城镇住宅用地</v>
          </cell>
          <cell r="Q108">
            <v>0</v>
          </cell>
          <cell r="R108" t="str">
            <v>益阳大道以南A11#地块</v>
          </cell>
          <cell r="S108">
            <v>0</v>
          </cell>
          <cell r="T108" t="str">
            <v>其他机构批而未供土地</v>
          </cell>
        </row>
        <row r="109">
          <cell r="D109" t="str">
            <v>久久毛巾厂存量收回地块</v>
          </cell>
          <cell r="E109">
            <v>0</v>
          </cell>
          <cell r="F109">
            <v>0</v>
          </cell>
          <cell r="G109" t="str">
            <v>赫山区</v>
          </cell>
          <cell r="H109" t="str">
            <v>会龙路南侧和北侧</v>
          </cell>
          <cell r="I109" t="str">
            <v>2021年10月</v>
          </cell>
          <cell r="J109" t="str">
            <v>收购</v>
          </cell>
          <cell r="K109">
            <v>2.21</v>
          </cell>
          <cell r="L109">
            <v>0</v>
          </cell>
          <cell r="M109">
            <v>2.21</v>
          </cell>
          <cell r="N109">
            <v>2</v>
          </cell>
          <cell r="O109">
            <v>1725</v>
          </cell>
          <cell r="P109" t="str">
            <v>城镇住宅用地</v>
          </cell>
          <cell r="Q109">
            <v>0</v>
          </cell>
          <cell r="R109">
            <v>0</v>
          </cell>
          <cell r="S109">
            <v>0</v>
          </cell>
          <cell r="T109" t="str">
            <v>储备机构正常储备土地</v>
          </cell>
        </row>
        <row r="110">
          <cell r="D110" t="str">
            <v>中心医院用地地块</v>
          </cell>
          <cell r="E110">
            <v>0</v>
          </cell>
          <cell r="F110">
            <v>0</v>
          </cell>
          <cell r="G110" t="str">
            <v>赫山区</v>
          </cell>
          <cell r="H110" t="str">
            <v>鱼形山路南侧，花亭路西侧</v>
          </cell>
          <cell r="I110">
            <v>44013</v>
          </cell>
          <cell r="J110" t="str">
            <v>收回</v>
          </cell>
          <cell r="K110">
            <v>10</v>
          </cell>
          <cell r="L110">
            <v>0</v>
          </cell>
          <cell r="M110">
            <v>10</v>
          </cell>
          <cell r="N110">
            <v>2</v>
          </cell>
          <cell r="O110">
            <v>480</v>
          </cell>
          <cell r="P110" t="str">
            <v>城镇住宅用地</v>
          </cell>
          <cell r="Q110">
            <v>0</v>
          </cell>
          <cell r="R110" t="str">
            <v>中心医院</v>
          </cell>
          <cell r="S110">
            <v>0</v>
          </cell>
          <cell r="T110" t="str">
            <v>其他机构需再次供应土地</v>
          </cell>
        </row>
        <row r="111">
          <cell r="D111" t="str">
            <v>云树加油站地块</v>
          </cell>
          <cell r="E111">
            <v>0</v>
          </cell>
          <cell r="F111">
            <v>0</v>
          </cell>
          <cell r="G111" t="str">
            <v>赫山区</v>
          </cell>
          <cell r="H111" t="str">
            <v>云树路西侧、会龙溪谷以南</v>
          </cell>
          <cell r="I111">
            <v>43617</v>
          </cell>
          <cell r="J111" t="str">
            <v>收回</v>
          </cell>
          <cell r="K111">
            <v>0.53</v>
          </cell>
          <cell r="L111">
            <v>0</v>
          </cell>
          <cell r="M111">
            <v>0.53</v>
          </cell>
          <cell r="N111">
            <v>3</v>
          </cell>
          <cell r="O111">
            <v>2500</v>
          </cell>
          <cell r="P111" t="str">
            <v>零售商业用地</v>
          </cell>
          <cell r="Q111">
            <v>0</v>
          </cell>
          <cell r="R111" t="str">
            <v>云树加油站</v>
          </cell>
          <cell r="S111">
            <v>0</v>
          </cell>
          <cell r="T111" t="str">
            <v>其他机构需再次供应土地</v>
          </cell>
        </row>
        <row r="112">
          <cell r="D112" t="str">
            <v>高铁片区已收回用地（高铁项目融资用土地）地块</v>
          </cell>
          <cell r="E112">
            <v>0</v>
          </cell>
          <cell r="F112">
            <v>0</v>
          </cell>
          <cell r="G112" t="str">
            <v>赫山区</v>
          </cell>
          <cell r="H112" t="str">
            <v>高铁片区</v>
          </cell>
          <cell r="I112">
            <v>44013</v>
          </cell>
          <cell r="J112" t="str">
            <v>收回</v>
          </cell>
          <cell r="K112">
            <v>40</v>
          </cell>
          <cell r="L112">
            <v>0</v>
          </cell>
          <cell r="M112">
            <v>40</v>
          </cell>
          <cell r="N112">
            <v>3</v>
          </cell>
          <cell r="O112">
            <v>1215</v>
          </cell>
          <cell r="P112" t="str">
            <v>城镇住宅用地</v>
          </cell>
          <cell r="Q112">
            <v>0</v>
          </cell>
          <cell r="R112" t="str">
            <v>高铁片区已收回用地（高铁项目融资用土地）</v>
          </cell>
          <cell r="S112">
            <v>0</v>
          </cell>
          <cell r="T112" t="str">
            <v>其他机构需再次供应土地</v>
          </cell>
        </row>
        <row r="113">
          <cell r="D113" t="str">
            <v>消防五合一地块</v>
          </cell>
          <cell r="E113">
            <v>0</v>
          </cell>
          <cell r="F113">
            <v>0</v>
          </cell>
          <cell r="G113" t="str">
            <v>赫山区</v>
          </cell>
          <cell r="H113" t="str">
            <v>银城大道东侧、纬二路南侧</v>
          </cell>
          <cell r="I113" t="str">
            <v>2021年6月</v>
          </cell>
          <cell r="J113" t="str">
            <v>征地</v>
          </cell>
          <cell r="K113">
            <v>4</v>
          </cell>
          <cell r="L113">
            <v>4</v>
          </cell>
          <cell r="M113">
            <v>0</v>
          </cell>
          <cell r="N113">
            <v>3</v>
          </cell>
          <cell r="O113">
            <v>810</v>
          </cell>
          <cell r="P113" t="str">
            <v>公用设施用地</v>
          </cell>
          <cell r="Q113">
            <v>0</v>
          </cell>
          <cell r="R113" t="str">
            <v>消防五合一</v>
          </cell>
          <cell r="S113">
            <v>0</v>
          </cell>
          <cell r="T113" t="str">
            <v>其他机构批而未供土地</v>
          </cell>
        </row>
        <row r="114">
          <cell r="D114" t="str">
            <v>幼儿园地块</v>
          </cell>
          <cell r="E114">
            <v>0</v>
          </cell>
          <cell r="F114">
            <v>0</v>
          </cell>
          <cell r="G114" t="str">
            <v>赫山区</v>
          </cell>
          <cell r="H114" t="str">
            <v>2021年第六批次</v>
          </cell>
          <cell r="I114" t="str">
            <v>2021年6月</v>
          </cell>
          <cell r="J114" t="str">
            <v>征地</v>
          </cell>
          <cell r="K114">
            <v>0.12</v>
          </cell>
          <cell r="L114">
            <v>0.12</v>
          </cell>
          <cell r="M114">
            <v>0</v>
          </cell>
          <cell r="N114">
            <v>1</v>
          </cell>
          <cell r="O114">
            <v>1245</v>
          </cell>
          <cell r="P114" t="str">
            <v>教育用地</v>
          </cell>
          <cell r="Q114">
            <v>0</v>
          </cell>
          <cell r="R114" t="str">
            <v>幼儿园</v>
          </cell>
          <cell r="S114">
            <v>0</v>
          </cell>
          <cell r="T114" t="str">
            <v>储备机构正常储备土地</v>
          </cell>
        </row>
        <row r="115">
          <cell r="D115" t="str">
            <v>水口庙学校地块</v>
          </cell>
          <cell r="E115">
            <v>0</v>
          </cell>
          <cell r="F115">
            <v>0</v>
          </cell>
          <cell r="G115" t="str">
            <v>赫山区</v>
          </cell>
          <cell r="H115" t="str">
            <v>2021年第六批次</v>
          </cell>
          <cell r="I115" t="str">
            <v>2021年6月</v>
          </cell>
          <cell r="J115" t="str">
            <v>征地</v>
          </cell>
          <cell r="K115">
            <v>0.82</v>
          </cell>
          <cell r="L115">
            <v>0.82</v>
          </cell>
          <cell r="M115">
            <v>0</v>
          </cell>
          <cell r="N115">
            <v>2</v>
          </cell>
          <cell r="O115">
            <v>480</v>
          </cell>
          <cell r="P115" t="str">
            <v>教育用地</v>
          </cell>
          <cell r="Q115">
            <v>0</v>
          </cell>
          <cell r="R115" t="str">
            <v>水口庙学校</v>
          </cell>
          <cell r="S115">
            <v>0</v>
          </cell>
          <cell r="T115" t="str">
            <v>储备机构正常储备土地</v>
          </cell>
        </row>
        <row r="116">
          <cell r="D116" t="str">
            <v>紫龙郡110KV输出变电工程地块</v>
          </cell>
          <cell r="E116">
            <v>0</v>
          </cell>
          <cell r="F116">
            <v>0</v>
          </cell>
          <cell r="G116" t="str">
            <v>赫山区</v>
          </cell>
          <cell r="H116" t="str">
            <v>2021年第六批次</v>
          </cell>
          <cell r="I116" t="str">
            <v>2021年6月</v>
          </cell>
          <cell r="J116" t="str">
            <v>征地</v>
          </cell>
          <cell r="K116">
            <v>0.5</v>
          </cell>
          <cell r="L116">
            <v>0.5</v>
          </cell>
          <cell r="M116">
            <v>0</v>
          </cell>
          <cell r="N116">
            <v>2</v>
          </cell>
          <cell r="O116">
            <v>1105</v>
          </cell>
          <cell r="P116" t="str">
            <v>公用设施用地</v>
          </cell>
          <cell r="Q116">
            <v>0</v>
          </cell>
          <cell r="R116" t="str">
            <v>紫龙郡110KV输出变电工程</v>
          </cell>
          <cell r="S116">
            <v>0</v>
          </cell>
          <cell r="T116" t="str">
            <v>储备机构正常储备土地</v>
          </cell>
        </row>
        <row r="117">
          <cell r="D117" t="str">
            <v>梅林路二期、石竹路、董家路地块</v>
          </cell>
          <cell r="E117">
            <v>0</v>
          </cell>
          <cell r="F117">
            <v>0</v>
          </cell>
          <cell r="G117" t="str">
            <v>赫山区</v>
          </cell>
          <cell r="H117" t="str">
            <v>云雾山路南侧，云树路东侧</v>
          </cell>
          <cell r="I117" t="str">
            <v>2021年6月</v>
          </cell>
          <cell r="J117" t="str">
            <v>征地</v>
          </cell>
          <cell r="K117">
            <v>5.4</v>
          </cell>
          <cell r="L117">
            <v>5.4</v>
          </cell>
          <cell r="M117">
            <v>0</v>
          </cell>
          <cell r="N117">
            <v>0</v>
          </cell>
          <cell r="O117">
            <v>0</v>
          </cell>
          <cell r="P117" t="str">
            <v>城镇村道路用地</v>
          </cell>
          <cell r="Q117">
            <v>0</v>
          </cell>
          <cell r="R117" t="str">
            <v>梅林路二期、石竹路、董家路</v>
          </cell>
          <cell r="S117">
            <v>0</v>
          </cell>
          <cell r="T117" t="str">
            <v>储备机构正常储备土地</v>
          </cell>
        </row>
        <row r="118">
          <cell r="D118" t="str">
            <v>江家坪变电站地块</v>
          </cell>
          <cell r="E118">
            <v>0</v>
          </cell>
          <cell r="F118">
            <v>0</v>
          </cell>
          <cell r="G118" t="str">
            <v>赫山区</v>
          </cell>
          <cell r="H118" t="str">
            <v>江家坪社区</v>
          </cell>
          <cell r="I118">
            <v>43983</v>
          </cell>
          <cell r="J118" t="str">
            <v>征地</v>
          </cell>
          <cell r="K118">
            <v>0.04</v>
          </cell>
          <cell r="L118">
            <v>0.04</v>
          </cell>
          <cell r="M118">
            <v>0</v>
          </cell>
          <cell r="N118">
            <v>2</v>
          </cell>
          <cell r="O118">
            <v>1105</v>
          </cell>
          <cell r="P118" t="str">
            <v>公用设施用地</v>
          </cell>
          <cell r="Q118">
            <v>0</v>
          </cell>
          <cell r="R118" t="str">
            <v>江家坪变电站</v>
          </cell>
          <cell r="S118">
            <v>0</v>
          </cell>
          <cell r="T118" t="str">
            <v>其他机构批而未供土地</v>
          </cell>
        </row>
        <row r="119">
          <cell r="D119" t="str">
            <v>奥源地块</v>
          </cell>
          <cell r="E119">
            <v>0</v>
          </cell>
          <cell r="F119">
            <v>0</v>
          </cell>
          <cell r="G119" t="str">
            <v>赫山区</v>
          </cell>
          <cell r="H119" t="str">
            <v>城际干道东侧，陆家坡路北侧</v>
          </cell>
          <cell r="I119">
            <v>42491</v>
          </cell>
          <cell r="J119" t="str">
            <v>征地</v>
          </cell>
          <cell r="K119">
            <v>13.33</v>
          </cell>
          <cell r="L119">
            <v>13.33</v>
          </cell>
          <cell r="M119">
            <v>0</v>
          </cell>
          <cell r="N119">
            <v>2</v>
          </cell>
          <cell r="O119">
            <v>285</v>
          </cell>
          <cell r="P119" t="str">
            <v>工业用地</v>
          </cell>
          <cell r="Q119">
            <v>0</v>
          </cell>
          <cell r="R119" t="str">
            <v>奥源</v>
          </cell>
          <cell r="S119">
            <v>0</v>
          </cell>
          <cell r="T119" t="str">
            <v>其他机构批而未供土地</v>
          </cell>
        </row>
        <row r="120">
          <cell r="D120" t="str">
            <v>超频三项目（一期143亩，二期51亩）地块</v>
          </cell>
          <cell r="E120">
            <v>0</v>
          </cell>
          <cell r="F120">
            <v>0</v>
          </cell>
          <cell r="G120" t="str">
            <v>赫山区</v>
          </cell>
          <cell r="H120" t="str">
            <v>鱼形山路北侧，园山路东侧，杉木路西侧</v>
          </cell>
          <cell r="I120" t="str">
            <v>2021年6月</v>
          </cell>
          <cell r="J120" t="str">
            <v>收回</v>
          </cell>
          <cell r="K120">
            <v>12.93</v>
          </cell>
          <cell r="L120">
            <v>0</v>
          </cell>
          <cell r="M120">
            <v>12.93</v>
          </cell>
          <cell r="N120">
            <v>1</v>
          </cell>
          <cell r="O120">
            <v>315</v>
          </cell>
          <cell r="P120" t="str">
            <v>工业用地</v>
          </cell>
          <cell r="Q120">
            <v>0</v>
          </cell>
          <cell r="R120" t="str">
            <v>超频三项目（一期143亩，二期51亩）</v>
          </cell>
          <cell r="S120">
            <v>0</v>
          </cell>
          <cell r="T120" t="str">
            <v>其他机构需再次供应土地</v>
          </cell>
        </row>
        <row r="121">
          <cell r="D121" t="str">
            <v>味芝元地块</v>
          </cell>
          <cell r="E121">
            <v>0</v>
          </cell>
          <cell r="F121">
            <v>0</v>
          </cell>
          <cell r="G121" t="str">
            <v>赫山区</v>
          </cell>
          <cell r="H121" t="str">
            <v>云树路西侧、味芝元项目一期用地东北侧</v>
          </cell>
          <cell r="I121">
            <v>41852</v>
          </cell>
          <cell r="J121" t="str">
            <v>收回</v>
          </cell>
          <cell r="K121">
            <v>2.2</v>
          </cell>
          <cell r="L121">
            <v>0</v>
          </cell>
          <cell r="M121">
            <v>2.2</v>
          </cell>
          <cell r="N121">
            <v>3</v>
          </cell>
          <cell r="O121">
            <v>390</v>
          </cell>
          <cell r="P121" t="str">
            <v>工业用地</v>
          </cell>
          <cell r="Q121">
            <v>0</v>
          </cell>
          <cell r="R121" t="str">
            <v>味芝元</v>
          </cell>
          <cell r="S121">
            <v>0</v>
          </cell>
          <cell r="T121" t="str">
            <v>其他机构需再次供应土地</v>
          </cell>
        </row>
        <row r="122">
          <cell r="D122" t="str">
            <v>77批次（污水处理厂）地块</v>
          </cell>
          <cell r="E122">
            <v>0</v>
          </cell>
          <cell r="F122">
            <v>0</v>
          </cell>
          <cell r="G122" t="str">
            <v>赫山区</v>
          </cell>
          <cell r="H122" t="str">
            <v>谢林港镇政府后面</v>
          </cell>
          <cell r="I122" t="str">
            <v>2021年5月</v>
          </cell>
          <cell r="J122" t="str">
            <v>征地</v>
          </cell>
          <cell r="K122">
            <v>0.16</v>
          </cell>
          <cell r="L122">
            <v>0.16</v>
          </cell>
          <cell r="M122">
            <v>0</v>
          </cell>
          <cell r="N122">
            <v>2</v>
          </cell>
          <cell r="O122">
            <v>445</v>
          </cell>
          <cell r="P122" t="str">
            <v>公用设施用地</v>
          </cell>
          <cell r="Q122">
            <v>0</v>
          </cell>
          <cell r="R122" t="str">
            <v>77批次（污水处理厂）</v>
          </cell>
          <cell r="S122">
            <v>0</v>
          </cell>
          <cell r="T122" t="str">
            <v>储备机构正常储备土地</v>
          </cell>
        </row>
        <row r="123">
          <cell r="D123" t="str">
            <v>信维宿舍地块</v>
          </cell>
          <cell r="E123">
            <v>0</v>
          </cell>
          <cell r="F123">
            <v>0</v>
          </cell>
          <cell r="G123" t="str">
            <v>赫山区</v>
          </cell>
          <cell r="H123" t="str">
            <v>城际干道西侧，鱼形山路以南</v>
          </cell>
          <cell r="I123" t="str">
            <v>2021年6月</v>
          </cell>
          <cell r="J123" t="str">
            <v>征地</v>
          </cell>
          <cell r="K123">
            <v>5.27</v>
          </cell>
          <cell r="L123">
            <v>5.27</v>
          </cell>
          <cell r="M123">
            <v>0</v>
          </cell>
          <cell r="N123">
            <v>1</v>
          </cell>
          <cell r="O123">
            <v>315</v>
          </cell>
          <cell r="P123" t="str">
            <v>工业用地</v>
          </cell>
          <cell r="Q123">
            <v>0</v>
          </cell>
          <cell r="R123" t="str">
            <v>信维</v>
          </cell>
          <cell r="S123">
            <v>0</v>
          </cell>
          <cell r="T123" t="str">
            <v>储备机构正常储备土地</v>
          </cell>
        </row>
        <row r="124">
          <cell r="D124" t="str">
            <v>伟源科技地块</v>
          </cell>
          <cell r="E124">
            <v>0</v>
          </cell>
          <cell r="F124">
            <v>0</v>
          </cell>
          <cell r="G124" t="str">
            <v>赫山区</v>
          </cell>
          <cell r="H124" t="str">
            <v>杉木路西侧，兰岭路以南</v>
          </cell>
          <cell r="I124" t="str">
            <v>2021年6月</v>
          </cell>
          <cell r="J124" t="str">
            <v>收回</v>
          </cell>
          <cell r="K124">
            <v>2</v>
          </cell>
          <cell r="L124">
            <v>0</v>
          </cell>
          <cell r="M124">
            <v>2</v>
          </cell>
          <cell r="N124">
            <v>1</v>
          </cell>
          <cell r="O124">
            <v>315</v>
          </cell>
          <cell r="P124" t="str">
            <v>工业用地</v>
          </cell>
          <cell r="Q124">
            <v>0</v>
          </cell>
          <cell r="R124" t="str">
            <v>伟源科技</v>
          </cell>
          <cell r="S124">
            <v>0</v>
          </cell>
          <cell r="T124" t="str">
            <v>其他机构需再次供应土地</v>
          </cell>
        </row>
        <row r="125">
          <cell r="D125" t="str">
            <v>豆制品地块</v>
          </cell>
          <cell r="E125" t="str">
            <v>改面积11亩，以改</v>
          </cell>
          <cell r="F125">
            <v>0</v>
          </cell>
          <cell r="G125" t="str">
            <v>赫山区</v>
          </cell>
          <cell r="H125" t="str">
            <v>谢林港镇云寨村境内、邓新公路以北</v>
          </cell>
          <cell r="I125">
            <v>0</v>
          </cell>
          <cell r="J125" t="str">
            <v>征地</v>
          </cell>
          <cell r="K125">
            <v>0.73</v>
          </cell>
          <cell r="L125">
            <v>0.73</v>
          </cell>
          <cell r="M125">
            <v>0</v>
          </cell>
          <cell r="N125">
            <v>2</v>
          </cell>
          <cell r="O125">
            <v>280</v>
          </cell>
          <cell r="P125" t="str">
            <v>工业用地</v>
          </cell>
          <cell r="Q125">
            <v>0</v>
          </cell>
          <cell r="R125" t="str">
            <v>豆制品</v>
          </cell>
          <cell r="S125">
            <v>0</v>
          </cell>
          <cell r="T125" t="str">
            <v>其他机构批而未供土地</v>
          </cell>
        </row>
        <row r="126">
          <cell r="D126" t="str">
            <v>周转用地（三一）2020年第8批次地块</v>
          </cell>
          <cell r="E126">
            <v>0</v>
          </cell>
          <cell r="F126">
            <v>0</v>
          </cell>
          <cell r="G126" t="str">
            <v>赫山区</v>
          </cell>
          <cell r="H126" t="str">
            <v>鱼形山路以北、雪花湾路以西</v>
          </cell>
          <cell r="I126" t="str">
            <v>2021年12月</v>
          </cell>
          <cell r="J126" t="str">
            <v>征地</v>
          </cell>
          <cell r="K126">
            <v>22.67</v>
          </cell>
          <cell r="L126">
            <v>22.67</v>
          </cell>
          <cell r="M126">
            <v>0</v>
          </cell>
          <cell r="N126">
            <v>2</v>
          </cell>
          <cell r="O126">
            <v>285</v>
          </cell>
          <cell r="P126" t="str">
            <v>工业用地</v>
          </cell>
          <cell r="Q126">
            <v>0</v>
          </cell>
          <cell r="R126">
            <v>0</v>
          </cell>
          <cell r="S126">
            <v>0</v>
          </cell>
          <cell r="T126" t="str">
            <v>储备机构正常储备土地</v>
          </cell>
        </row>
        <row r="127">
          <cell r="D127" t="str">
            <v>76批次（高铁道路用地）地块</v>
          </cell>
          <cell r="E127">
            <v>0</v>
          </cell>
          <cell r="F127">
            <v>0</v>
          </cell>
          <cell r="G127" t="str">
            <v>赫山区</v>
          </cell>
          <cell r="H127" t="str">
            <v>高铁片区</v>
          </cell>
          <cell r="I127" t="str">
            <v>2021年6月</v>
          </cell>
          <cell r="J127" t="str">
            <v>征地</v>
          </cell>
          <cell r="K127">
            <v>17.57</v>
          </cell>
          <cell r="L127">
            <v>17.57</v>
          </cell>
          <cell r="M127">
            <v>0</v>
          </cell>
          <cell r="N127">
            <v>0</v>
          </cell>
          <cell r="O127">
            <v>0</v>
          </cell>
          <cell r="P127" t="str">
            <v>城镇村道路用地</v>
          </cell>
          <cell r="Q127">
            <v>0</v>
          </cell>
          <cell r="R127">
            <v>0</v>
          </cell>
          <cell r="S127">
            <v>0</v>
          </cell>
          <cell r="T127" t="str">
            <v>其他机构批而未供土地</v>
          </cell>
        </row>
        <row r="128">
          <cell r="D128" t="str">
            <v>高铁道路地块</v>
          </cell>
          <cell r="E128">
            <v>0</v>
          </cell>
          <cell r="F128">
            <v>0</v>
          </cell>
          <cell r="G128" t="str">
            <v>赫山区</v>
          </cell>
          <cell r="H128" t="str">
            <v>高铁片区</v>
          </cell>
          <cell r="I128" t="str">
            <v>2021年5月</v>
          </cell>
          <cell r="J128" t="str">
            <v>收回</v>
          </cell>
          <cell r="K128">
            <v>38.07</v>
          </cell>
          <cell r="L128">
            <v>0</v>
          </cell>
          <cell r="M128">
            <v>38.07</v>
          </cell>
          <cell r="N128">
            <v>0</v>
          </cell>
          <cell r="O128">
            <v>0</v>
          </cell>
          <cell r="P128" t="str">
            <v>城镇村道路用地</v>
          </cell>
          <cell r="Q128">
            <v>0</v>
          </cell>
          <cell r="R128" t="str">
            <v>高铁道路</v>
          </cell>
          <cell r="S128">
            <v>0</v>
          </cell>
          <cell r="T128" t="str">
            <v>其他机构需再次供应土地</v>
          </cell>
        </row>
        <row r="129">
          <cell r="D129" t="str">
            <v>27批次（雪花湾路、晏家村路补充用地）地块</v>
          </cell>
          <cell r="E129">
            <v>0</v>
          </cell>
          <cell r="F129">
            <v>0</v>
          </cell>
          <cell r="G129" t="str">
            <v>赫山区</v>
          </cell>
          <cell r="H129" t="str">
            <v>雪花湾路、晏家村路</v>
          </cell>
          <cell r="I129">
            <v>44287</v>
          </cell>
          <cell r="J129" t="str">
            <v>征地</v>
          </cell>
          <cell r="K129">
            <v>6.6</v>
          </cell>
          <cell r="L129">
            <v>6.6</v>
          </cell>
          <cell r="M129">
            <v>0</v>
          </cell>
          <cell r="N129">
            <v>0</v>
          </cell>
          <cell r="O129">
            <v>0</v>
          </cell>
          <cell r="P129" t="str">
            <v>城镇村道路用地</v>
          </cell>
          <cell r="Q129">
            <v>0</v>
          </cell>
          <cell r="R129">
            <v>0</v>
          </cell>
          <cell r="S129">
            <v>0</v>
          </cell>
          <cell r="T129" t="str">
            <v>其他机构批而未供土地</v>
          </cell>
        </row>
        <row r="130">
          <cell r="D130" t="str">
            <v>茶园路地块</v>
          </cell>
          <cell r="E130">
            <v>0</v>
          </cell>
          <cell r="F130">
            <v>0</v>
          </cell>
          <cell r="G130" t="str">
            <v>赫山区</v>
          </cell>
          <cell r="H130" t="str">
            <v>茶园路</v>
          </cell>
          <cell r="I130">
            <v>0</v>
          </cell>
          <cell r="J130" t="str">
            <v>征地</v>
          </cell>
          <cell r="K130">
            <v>1.53</v>
          </cell>
          <cell r="L130">
            <v>1.53</v>
          </cell>
          <cell r="M130">
            <v>0</v>
          </cell>
          <cell r="N130">
            <v>0</v>
          </cell>
          <cell r="O130">
            <v>0</v>
          </cell>
          <cell r="P130" t="str">
            <v>城镇村道路用地</v>
          </cell>
          <cell r="Q130">
            <v>0</v>
          </cell>
          <cell r="R130" t="str">
            <v>茶园路</v>
          </cell>
          <cell r="S130">
            <v>0</v>
          </cell>
          <cell r="T130" t="str">
            <v>其他机构批而未供土地</v>
          </cell>
        </row>
        <row r="131">
          <cell r="D131" t="str">
            <v>兰岭路（花亭路—银城大道）地块</v>
          </cell>
          <cell r="E131">
            <v>0</v>
          </cell>
          <cell r="F131">
            <v>0</v>
          </cell>
          <cell r="G131" t="str">
            <v>赫山区</v>
          </cell>
          <cell r="H131" t="str">
            <v>兰岭路（花亭路—银城大道）</v>
          </cell>
          <cell r="I131">
            <v>0</v>
          </cell>
          <cell r="J131" t="str">
            <v>征地</v>
          </cell>
          <cell r="K131">
            <v>2.55</v>
          </cell>
          <cell r="L131">
            <v>2.55</v>
          </cell>
          <cell r="M131">
            <v>0</v>
          </cell>
          <cell r="N131">
            <v>0</v>
          </cell>
          <cell r="O131">
            <v>0</v>
          </cell>
          <cell r="P131" t="str">
            <v>城镇村道路用地</v>
          </cell>
          <cell r="Q131">
            <v>0</v>
          </cell>
          <cell r="R131" t="str">
            <v>兰岭路（花亭路—银城大道）</v>
          </cell>
          <cell r="S131">
            <v>0</v>
          </cell>
          <cell r="T131" t="str">
            <v>其他机构批而未供土地</v>
          </cell>
        </row>
        <row r="132">
          <cell r="D132" t="str">
            <v>花亭路（兰岭路—鱼形山路）地块</v>
          </cell>
          <cell r="E132">
            <v>0</v>
          </cell>
          <cell r="F132">
            <v>0</v>
          </cell>
          <cell r="G132" t="str">
            <v>赫山区</v>
          </cell>
          <cell r="H132" t="str">
            <v>花亭路（兰岭路—鱼形山路）</v>
          </cell>
          <cell r="I132">
            <v>0</v>
          </cell>
          <cell r="J132" t="str">
            <v>征地</v>
          </cell>
          <cell r="K132">
            <v>1.87</v>
          </cell>
          <cell r="L132">
            <v>1.87</v>
          </cell>
          <cell r="M132">
            <v>0</v>
          </cell>
          <cell r="N132">
            <v>0</v>
          </cell>
          <cell r="O132">
            <v>0</v>
          </cell>
          <cell r="P132" t="str">
            <v>城镇村道路用地</v>
          </cell>
          <cell r="Q132">
            <v>0</v>
          </cell>
          <cell r="R132" t="str">
            <v>花亭路（兰岭路—鱼形山路）</v>
          </cell>
          <cell r="S132">
            <v>0</v>
          </cell>
          <cell r="T132" t="str">
            <v>其他机构批而未供土地</v>
          </cell>
        </row>
        <row r="133">
          <cell r="D133" t="str">
            <v>市交发投普通商品房地块</v>
          </cell>
          <cell r="E133">
            <v>0</v>
          </cell>
          <cell r="F133">
            <v>0</v>
          </cell>
          <cell r="G133" t="str">
            <v>赫山区</v>
          </cell>
          <cell r="H133" t="str">
            <v>银城大道西侧、梓山路南侧</v>
          </cell>
          <cell r="I133">
            <v>0</v>
          </cell>
          <cell r="J133" t="str">
            <v>收购</v>
          </cell>
          <cell r="K133">
            <v>8</v>
          </cell>
          <cell r="L133">
            <v>0</v>
          </cell>
          <cell r="M133">
            <v>8</v>
          </cell>
          <cell r="N133">
            <v>2</v>
          </cell>
          <cell r="O133">
            <v>1725</v>
          </cell>
          <cell r="P133" t="str">
            <v>城镇住宅用地</v>
          </cell>
          <cell r="Q133">
            <v>0</v>
          </cell>
          <cell r="R133" t="str">
            <v>普通商品房</v>
          </cell>
          <cell r="S133">
            <v>0</v>
          </cell>
          <cell r="T133" t="str">
            <v>其他机构需再次供应土地</v>
          </cell>
        </row>
        <row r="134">
          <cell r="D134" t="str">
            <v>2020（一拍）字-09号地块</v>
          </cell>
          <cell r="E134">
            <v>0</v>
          </cell>
          <cell r="F134">
            <v>0</v>
          </cell>
          <cell r="G134" t="str">
            <v>资阳区</v>
          </cell>
          <cell r="H134" t="str">
            <v>贺家桥路以东，金花湖路以北</v>
          </cell>
          <cell r="I134" t="str">
            <v>2016年</v>
          </cell>
          <cell r="J134" t="str">
            <v>征地</v>
          </cell>
          <cell r="K134">
            <v>2.07</v>
          </cell>
          <cell r="L134">
            <v>2.07</v>
          </cell>
          <cell r="M134">
            <v>0</v>
          </cell>
          <cell r="N134">
            <v>2</v>
          </cell>
          <cell r="O134">
            <v>1725</v>
          </cell>
          <cell r="P134" t="str">
            <v>城镇住宅用地</v>
          </cell>
          <cell r="Q134">
            <v>0</v>
          </cell>
          <cell r="R134">
            <v>0</v>
          </cell>
          <cell r="S134">
            <v>0</v>
          </cell>
          <cell r="T134" t="str">
            <v>其他机构批而未供土地</v>
          </cell>
        </row>
        <row r="135">
          <cell r="D135" t="str">
            <v>星之源二期地块</v>
          </cell>
          <cell r="E135">
            <v>0</v>
          </cell>
          <cell r="F135">
            <v>0</v>
          </cell>
          <cell r="G135" t="str">
            <v>资阳区</v>
          </cell>
          <cell r="H135" t="str">
            <v>益阳市资阳区进港公路以北</v>
          </cell>
          <cell r="I135">
            <v>0</v>
          </cell>
          <cell r="J135" t="str">
            <v>征地</v>
          </cell>
          <cell r="K135">
            <v>2</v>
          </cell>
          <cell r="L135">
            <v>2</v>
          </cell>
          <cell r="M135">
            <v>0</v>
          </cell>
          <cell r="N135">
            <v>4</v>
          </cell>
          <cell r="O135">
            <v>305</v>
          </cell>
          <cell r="P135" t="str">
            <v>工业用地</v>
          </cell>
          <cell r="Q135">
            <v>0</v>
          </cell>
          <cell r="R135" t="str">
            <v>星之源二期</v>
          </cell>
          <cell r="S135">
            <v>0</v>
          </cell>
          <cell r="T135" t="str">
            <v>其他机构批而未供土地</v>
          </cell>
        </row>
        <row r="136">
          <cell r="D136" t="str">
            <v>群展电子地块</v>
          </cell>
          <cell r="E136">
            <v>0</v>
          </cell>
          <cell r="F136">
            <v>0</v>
          </cell>
          <cell r="G136" t="str">
            <v>资阳区</v>
          </cell>
          <cell r="H136" t="str">
            <v>益阳市资阳区进港公路以北</v>
          </cell>
          <cell r="I136">
            <v>0</v>
          </cell>
          <cell r="J136" t="str">
            <v>征地</v>
          </cell>
          <cell r="K136">
            <v>5.33</v>
          </cell>
          <cell r="L136">
            <v>5.33</v>
          </cell>
          <cell r="M136">
            <v>0</v>
          </cell>
          <cell r="N136">
            <v>3</v>
          </cell>
          <cell r="O136">
            <v>390</v>
          </cell>
          <cell r="P136" t="str">
            <v>工业用地</v>
          </cell>
          <cell r="Q136">
            <v>0</v>
          </cell>
          <cell r="R136" t="str">
            <v>群展电子</v>
          </cell>
          <cell r="S136">
            <v>0</v>
          </cell>
          <cell r="T136" t="str">
            <v>其他机构批而未供土地</v>
          </cell>
        </row>
        <row r="137">
          <cell r="D137" t="str">
            <v>众邦精密地块</v>
          </cell>
          <cell r="E137">
            <v>0</v>
          </cell>
          <cell r="F137">
            <v>0</v>
          </cell>
          <cell r="G137" t="str">
            <v>资阳区</v>
          </cell>
          <cell r="H137" t="str">
            <v>益阳市资阳区进港公路以北</v>
          </cell>
          <cell r="I137">
            <v>0</v>
          </cell>
          <cell r="J137" t="str">
            <v>征地</v>
          </cell>
          <cell r="K137">
            <v>5.6</v>
          </cell>
          <cell r="L137">
            <v>5.6</v>
          </cell>
          <cell r="M137">
            <v>0</v>
          </cell>
          <cell r="N137">
            <v>3</v>
          </cell>
          <cell r="O137">
            <v>390</v>
          </cell>
          <cell r="P137" t="str">
            <v>工业用地</v>
          </cell>
          <cell r="Q137">
            <v>0</v>
          </cell>
          <cell r="R137" t="str">
            <v>众邦精密</v>
          </cell>
          <cell r="S137">
            <v>0</v>
          </cell>
          <cell r="T137" t="str">
            <v>其他机构批而未供土地</v>
          </cell>
        </row>
        <row r="138">
          <cell r="D138" t="str">
            <v>清水潭油库地块</v>
          </cell>
          <cell r="E138">
            <v>0</v>
          </cell>
          <cell r="F138">
            <v>0</v>
          </cell>
          <cell r="G138" t="str">
            <v>资阳区</v>
          </cell>
          <cell r="H138" t="str">
            <v>益阳市资阳区长春经开区清水潭村</v>
          </cell>
          <cell r="I138">
            <v>0</v>
          </cell>
          <cell r="J138" t="str">
            <v>征地</v>
          </cell>
          <cell r="K138">
            <v>1.38</v>
          </cell>
          <cell r="L138">
            <v>1.38</v>
          </cell>
          <cell r="M138">
            <v>0</v>
          </cell>
          <cell r="N138">
            <v>3</v>
          </cell>
          <cell r="O138">
            <v>390</v>
          </cell>
          <cell r="P138" t="str">
            <v>仓储用地</v>
          </cell>
          <cell r="Q138">
            <v>0</v>
          </cell>
          <cell r="R138" t="str">
            <v>清水潭油库</v>
          </cell>
          <cell r="S138">
            <v>0</v>
          </cell>
          <cell r="T138" t="str">
            <v>其他机构批而未供土地</v>
          </cell>
        </row>
        <row r="139">
          <cell r="D139" t="str">
            <v>中铁搅拌场地块</v>
          </cell>
          <cell r="E139">
            <v>0</v>
          </cell>
          <cell r="F139">
            <v>0</v>
          </cell>
          <cell r="G139" t="str">
            <v>资阳区</v>
          </cell>
          <cell r="H139" t="str">
            <v>益阳市资阳区进港公路以北</v>
          </cell>
          <cell r="I139">
            <v>0</v>
          </cell>
          <cell r="J139" t="str">
            <v>征地</v>
          </cell>
          <cell r="K139">
            <v>2.13</v>
          </cell>
          <cell r="L139">
            <v>2.13</v>
          </cell>
          <cell r="M139">
            <v>0</v>
          </cell>
          <cell r="N139">
            <v>4</v>
          </cell>
          <cell r="O139">
            <v>305</v>
          </cell>
          <cell r="P139" t="str">
            <v>工业用地</v>
          </cell>
          <cell r="Q139">
            <v>0</v>
          </cell>
          <cell r="R139" t="str">
            <v>中铁搅拌场</v>
          </cell>
          <cell r="S139">
            <v>0</v>
          </cell>
          <cell r="T139" t="str">
            <v>其他机构批而未供土地</v>
          </cell>
        </row>
        <row r="140">
          <cell r="D140" t="str">
            <v>宏盛电子地块</v>
          </cell>
          <cell r="E140">
            <v>0</v>
          </cell>
          <cell r="F140">
            <v>0</v>
          </cell>
          <cell r="G140" t="str">
            <v>资阳区</v>
          </cell>
          <cell r="H140" t="str">
            <v>进港公路北侧</v>
          </cell>
          <cell r="I140">
            <v>0</v>
          </cell>
          <cell r="J140" t="str">
            <v>征地</v>
          </cell>
          <cell r="K140">
            <v>1.67</v>
          </cell>
          <cell r="L140">
            <v>1.67</v>
          </cell>
          <cell r="M140">
            <v>0</v>
          </cell>
          <cell r="N140">
            <v>3</v>
          </cell>
          <cell r="O140">
            <v>390</v>
          </cell>
          <cell r="P140" t="str">
            <v>工业用地</v>
          </cell>
          <cell r="Q140">
            <v>0</v>
          </cell>
          <cell r="R140" t="str">
            <v>宏盛电子</v>
          </cell>
          <cell r="S140">
            <v>0</v>
          </cell>
          <cell r="T140" t="str">
            <v>其他机构批而未供土地</v>
          </cell>
        </row>
        <row r="141">
          <cell r="D141" t="str">
            <v>金鸿房地产项目地块</v>
          </cell>
          <cell r="E141">
            <v>0</v>
          </cell>
          <cell r="F141">
            <v>0</v>
          </cell>
          <cell r="G141" t="str">
            <v>资阳区</v>
          </cell>
          <cell r="H141" t="str">
            <v>长春西路以南、金鸿房地产开发公司用地以北</v>
          </cell>
          <cell r="I141">
            <v>43617</v>
          </cell>
          <cell r="J141" t="str">
            <v>收回</v>
          </cell>
          <cell r="K141">
            <v>0.05</v>
          </cell>
          <cell r="L141">
            <v>0</v>
          </cell>
          <cell r="M141">
            <v>0.05</v>
          </cell>
          <cell r="N141">
            <v>2</v>
          </cell>
          <cell r="O141">
            <v>1725</v>
          </cell>
          <cell r="P141" t="str">
            <v>城镇住宅用地</v>
          </cell>
          <cell r="Q141">
            <v>0</v>
          </cell>
          <cell r="R141" t="str">
            <v>金鸿房地产项目</v>
          </cell>
          <cell r="S141">
            <v>0</v>
          </cell>
          <cell r="T141" t="str">
            <v>其他机构需再次供应土地</v>
          </cell>
        </row>
        <row r="142">
          <cell r="D142" t="str">
            <v>灵宝山安置区补征地地块</v>
          </cell>
          <cell r="E142">
            <v>0</v>
          </cell>
          <cell r="F142">
            <v>0</v>
          </cell>
          <cell r="G142" t="str">
            <v>赫山区</v>
          </cell>
          <cell r="H142" t="str">
            <v>东部新区灵宝山社区</v>
          </cell>
          <cell r="I142">
            <v>0</v>
          </cell>
          <cell r="J142" t="str">
            <v>征地</v>
          </cell>
          <cell r="K142">
            <v>4.47</v>
          </cell>
          <cell r="L142">
            <v>4.47</v>
          </cell>
          <cell r="M142">
            <v>0</v>
          </cell>
          <cell r="N142">
            <v>1</v>
          </cell>
          <cell r="O142">
            <v>1055</v>
          </cell>
          <cell r="P142" t="str">
            <v>城镇住宅用地</v>
          </cell>
          <cell r="Q142">
            <v>0</v>
          </cell>
          <cell r="R142" t="str">
            <v>灵宝山安置区补征地</v>
          </cell>
          <cell r="S142">
            <v>0</v>
          </cell>
          <cell r="T142" t="str">
            <v>其他机构批而未供土地</v>
          </cell>
        </row>
        <row r="143">
          <cell r="D143" t="str">
            <v>交通房地产存量收回地块</v>
          </cell>
          <cell r="E143" t="str">
            <v>2.95改3.23</v>
          </cell>
          <cell r="F143">
            <v>0</v>
          </cell>
          <cell r="G143" t="str">
            <v>赫山区</v>
          </cell>
          <cell r="H143" t="str">
            <v>朝阳开发区大海棠村龙洲路西侧</v>
          </cell>
          <cell r="I143">
            <v>44166</v>
          </cell>
          <cell r="J143" t="str">
            <v>收购</v>
          </cell>
          <cell r="K143">
            <v>3.23</v>
          </cell>
          <cell r="L143">
            <v>0</v>
          </cell>
          <cell r="M143">
            <v>3.23</v>
          </cell>
          <cell r="N143">
            <v>1</v>
          </cell>
          <cell r="O143">
            <v>2400</v>
          </cell>
          <cell r="P143" t="str">
            <v>城镇住宅用地</v>
          </cell>
          <cell r="Q143">
            <v>0</v>
          </cell>
          <cell r="R143" t="str">
            <v>交通房地产存量收回</v>
          </cell>
          <cell r="S143">
            <v>0</v>
          </cell>
          <cell r="T143" t="str">
            <v>储备机构正常储备土地</v>
          </cell>
        </row>
        <row r="144">
          <cell r="D144" t="str">
            <v>G234地块</v>
          </cell>
          <cell r="E144">
            <v>0</v>
          </cell>
          <cell r="F144">
            <v>0</v>
          </cell>
          <cell r="G144" t="str">
            <v>赫山区</v>
          </cell>
          <cell r="H144" t="str">
            <v>资阳区长春至赫山区谢林港公路工程</v>
          </cell>
          <cell r="I144">
            <v>0</v>
          </cell>
          <cell r="J144" t="str">
            <v>征地</v>
          </cell>
          <cell r="K144">
            <v>90.52</v>
          </cell>
          <cell r="L144">
            <v>90.52</v>
          </cell>
          <cell r="M144">
            <v>0</v>
          </cell>
          <cell r="N144">
            <v>0</v>
          </cell>
          <cell r="O144">
            <v>0</v>
          </cell>
          <cell r="P144" t="str">
            <v>公路用地</v>
          </cell>
          <cell r="Q144">
            <v>0</v>
          </cell>
          <cell r="R144" t="str">
            <v>G234</v>
          </cell>
          <cell r="S144">
            <v>0</v>
          </cell>
          <cell r="T144" t="str">
            <v>其他机构批而未供土地</v>
          </cell>
        </row>
        <row r="145">
          <cell r="D145" t="str">
            <v>扬帆路地块</v>
          </cell>
          <cell r="E145">
            <v>0</v>
          </cell>
          <cell r="F145">
            <v>0</v>
          </cell>
          <cell r="G145" t="str">
            <v>赫山区</v>
          </cell>
          <cell r="H145" t="str">
            <v>南至益阳大道、北临资江</v>
          </cell>
          <cell r="I145">
            <v>0</v>
          </cell>
          <cell r="J145" t="str">
            <v>征地</v>
          </cell>
          <cell r="K145">
            <v>2.34</v>
          </cell>
          <cell r="L145">
            <v>2.34</v>
          </cell>
          <cell r="M145">
            <v>0</v>
          </cell>
          <cell r="N145">
            <v>0</v>
          </cell>
          <cell r="O145">
            <v>0</v>
          </cell>
          <cell r="P145" t="str">
            <v>城镇村道路用地</v>
          </cell>
          <cell r="Q145">
            <v>0</v>
          </cell>
          <cell r="R145" t="str">
            <v>扬帆路</v>
          </cell>
          <cell r="S145">
            <v>0</v>
          </cell>
          <cell r="T145" t="str">
            <v>储备机构正常储备土地</v>
          </cell>
        </row>
        <row r="146">
          <cell r="D146" t="str">
            <v>北滨江路地块</v>
          </cell>
          <cell r="E146">
            <v>0</v>
          </cell>
          <cell r="F146">
            <v>0</v>
          </cell>
          <cell r="G146" t="str">
            <v>资阳区</v>
          </cell>
          <cell r="H146" t="str">
            <v>南临资江、西起青龙洲大桥、东至清水潭泵站</v>
          </cell>
          <cell r="I146">
            <v>0</v>
          </cell>
          <cell r="J146" t="str">
            <v>征地</v>
          </cell>
          <cell r="K146">
            <v>4.48</v>
          </cell>
          <cell r="L146">
            <v>4.48</v>
          </cell>
          <cell r="M146">
            <v>0</v>
          </cell>
          <cell r="N146">
            <v>0</v>
          </cell>
          <cell r="O146">
            <v>0</v>
          </cell>
          <cell r="P146" t="str">
            <v>城镇村道路用地</v>
          </cell>
          <cell r="Q146">
            <v>0</v>
          </cell>
          <cell r="R146" t="str">
            <v>北滨江路</v>
          </cell>
          <cell r="S146">
            <v>0</v>
          </cell>
          <cell r="T146" t="str">
            <v>储备机构正常储备土地</v>
          </cell>
        </row>
        <row r="147">
          <cell r="D147" t="str">
            <v>龙洲书院地块</v>
          </cell>
          <cell r="E147">
            <v>0</v>
          </cell>
          <cell r="F147">
            <v>0</v>
          </cell>
          <cell r="G147" t="str">
            <v>赫山区</v>
          </cell>
          <cell r="H147" t="str">
            <v>南至资江路、北至滨江路、西至资滨巷</v>
          </cell>
          <cell r="I147">
            <v>0</v>
          </cell>
          <cell r="J147" t="str">
            <v>征地</v>
          </cell>
          <cell r="K147">
            <v>1.29</v>
          </cell>
          <cell r="L147">
            <v>1.29</v>
          </cell>
          <cell r="M147">
            <v>0</v>
          </cell>
          <cell r="N147">
            <v>1</v>
          </cell>
          <cell r="O147">
            <v>1425</v>
          </cell>
          <cell r="P147" t="str">
            <v>文化设施用地</v>
          </cell>
          <cell r="Q147">
            <v>0</v>
          </cell>
          <cell r="R147" t="str">
            <v>龙洲书院</v>
          </cell>
          <cell r="S147">
            <v>0</v>
          </cell>
          <cell r="T147" t="str">
            <v>其他机构批而未供土地</v>
          </cell>
        </row>
        <row r="148">
          <cell r="D148" t="str">
            <v>三周文化馆地块</v>
          </cell>
          <cell r="E148">
            <v>0</v>
          </cell>
          <cell r="F148">
            <v>0</v>
          </cell>
          <cell r="G148" t="str">
            <v>赫山区</v>
          </cell>
          <cell r="H148" t="str">
            <v>南至资江路、北至滨江路、西邻太一御江城</v>
          </cell>
          <cell r="I148">
            <v>0</v>
          </cell>
          <cell r="J148" t="str">
            <v>收购</v>
          </cell>
          <cell r="K148">
            <v>1.67</v>
          </cell>
          <cell r="L148">
            <v>0</v>
          </cell>
          <cell r="M148">
            <v>1.67</v>
          </cell>
          <cell r="N148">
            <v>1</v>
          </cell>
          <cell r="O148">
            <v>1425</v>
          </cell>
          <cell r="P148" t="str">
            <v>文化设施用地</v>
          </cell>
          <cell r="Q148">
            <v>0</v>
          </cell>
          <cell r="R148" t="str">
            <v>三周文化馆</v>
          </cell>
          <cell r="S148">
            <v>0</v>
          </cell>
          <cell r="T148" t="str">
            <v>其他机构需再次供应土地</v>
          </cell>
        </row>
      </sheetData>
      <sheetData sheetId="12" refreshError="1"/>
      <sheetData sheetId="13" refreshError="1"/>
      <sheetData sheetId="14" refreshError="1"/>
      <sheetData sheetId="15" refreshError="1">
        <row r="5">
          <cell r="D5" t="str">
            <v>储2020-083号</v>
          </cell>
          <cell r="E5">
            <v>4</v>
          </cell>
          <cell r="F5" t="str">
            <v>教育用地</v>
          </cell>
          <cell r="G5">
            <v>1909.2</v>
          </cell>
          <cell r="H5">
            <v>1268</v>
          </cell>
          <cell r="I5">
            <v>508</v>
          </cell>
          <cell r="J5">
            <v>88.8</v>
          </cell>
          <cell r="K5">
            <v>44.4</v>
          </cell>
          <cell r="L5">
            <v>3216</v>
          </cell>
          <cell r="M5">
            <v>3216</v>
          </cell>
          <cell r="N5">
            <v>0</v>
          </cell>
          <cell r="O5">
            <v>0</v>
          </cell>
          <cell r="P5">
            <v>1306.8</v>
          </cell>
        </row>
        <row r="6">
          <cell r="D6" t="str">
            <v>储2020-116号</v>
          </cell>
          <cell r="E6">
            <v>2.33</v>
          </cell>
          <cell r="F6" t="str">
            <v>教育用地</v>
          </cell>
          <cell r="G6">
            <v>946.7955</v>
          </cell>
          <cell r="H6">
            <v>661.72</v>
          </cell>
          <cell r="I6">
            <v>219.02</v>
          </cell>
          <cell r="J6">
            <v>44.037</v>
          </cell>
          <cell r="K6">
            <v>22.0185</v>
          </cell>
          <cell r="L6">
            <v>1873.32</v>
          </cell>
          <cell r="M6">
            <v>1873.32</v>
          </cell>
          <cell r="N6">
            <v>0</v>
          </cell>
          <cell r="O6">
            <v>0</v>
          </cell>
          <cell r="P6">
            <v>926.5245</v>
          </cell>
        </row>
        <row r="7">
          <cell r="D7" t="str">
            <v>赫山城投储备地块一</v>
          </cell>
          <cell r="E7">
            <v>7.61</v>
          </cell>
          <cell r="F7" t="str">
            <v>城镇住宅用地</v>
          </cell>
          <cell r="G7">
            <v>3435.915</v>
          </cell>
          <cell r="H7">
            <v>2321.05</v>
          </cell>
          <cell r="I7">
            <v>875.15</v>
          </cell>
          <cell r="J7">
            <v>159.81</v>
          </cell>
          <cell r="K7">
            <v>79.905</v>
          </cell>
          <cell r="L7">
            <v>34701.6</v>
          </cell>
          <cell r="M7">
            <v>34701.6</v>
          </cell>
          <cell r="N7">
            <v>0</v>
          </cell>
          <cell r="O7">
            <v>0</v>
          </cell>
          <cell r="P7">
            <v>31265.685</v>
          </cell>
        </row>
        <row r="8">
          <cell r="D8" t="str">
            <v>赫山城投储备地块二</v>
          </cell>
          <cell r="E8">
            <v>7.61</v>
          </cell>
          <cell r="F8" t="str">
            <v>城镇住宅用地</v>
          </cell>
          <cell r="G8">
            <v>3550.4455</v>
          </cell>
          <cell r="H8">
            <v>2374.32</v>
          </cell>
          <cell r="I8">
            <v>928.42</v>
          </cell>
          <cell r="J8">
            <v>165.137</v>
          </cell>
          <cell r="K8">
            <v>82.5685</v>
          </cell>
          <cell r="L8">
            <v>34701.6</v>
          </cell>
          <cell r="M8">
            <v>34701.6</v>
          </cell>
          <cell r="N8">
            <v>0</v>
          </cell>
          <cell r="O8">
            <v>0</v>
          </cell>
          <cell r="P8">
            <v>31151.1545</v>
          </cell>
        </row>
        <row r="9">
          <cell r="D9" t="str">
            <v>龙岭投储备地块 一</v>
          </cell>
          <cell r="E9">
            <v>5.21</v>
          </cell>
          <cell r="F9" t="str">
            <v>城镇住宅用地</v>
          </cell>
          <cell r="G9">
            <v>2184.2925</v>
          </cell>
          <cell r="H9">
            <v>1510.9</v>
          </cell>
          <cell r="I9">
            <v>521</v>
          </cell>
          <cell r="J9">
            <v>101.595</v>
          </cell>
          <cell r="K9">
            <v>50.7975</v>
          </cell>
          <cell r="L9">
            <v>17075.775</v>
          </cell>
          <cell r="M9">
            <v>17075.775</v>
          </cell>
          <cell r="N9">
            <v>0</v>
          </cell>
          <cell r="O9">
            <v>0</v>
          </cell>
          <cell r="P9">
            <v>14891.4825</v>
          </cell>
        </row>
        <row r="10">
          <cell r="D10" t="str">
            <v>龙岭投储备地块 二</v>
          </cell>
          <cell r="E10">
            <v>3.37</v>
          </cell>
          <cell r="F10" t="str">
            <v>城镇住宅用地</v>
          </cell>
          <cell r="G10">
            <v>1514.3095</v>
          </cell>
          <cell r="H10">
            <v>1024.48</v>
          </cell>
          <cell r="I10">
            <v>384.18</v>
          </cell>
          <cell r="J10">
            <v>70.433</v>
          </cell>
          <cell r="K10">
            <v>35.2165</v>
          </cell>
          <cell r="L10">
            <v>11045.175</v>
          </cell>
          <cell r="M10">
            <v>11045.175</v>
          </cell>
          <cell r="N10">
            <v>0</v>
          </cell>
          <cell r="O10">
            <v>0</v>
          </cell>
          <cell r="P10">
            <v>9530.8655</v>
          </cell>
        </row>
        <row r="11">
          <cell r="D11" t="str">
            <v>龙岭投储备地块三</v>
          </cell>
          <cell r="E11">
            <v>1.5</v>
          </cell>
          <cell r="F11" t="str">
            <v>城镇住宅用地</v>
          </cell>
          <cell r="G11">
            <v>699.825</v>
          </cell>
          <cell r="H11">
            <v>468</v>
          </cell>
          <cell r="I11">
            <v>183</v>
          </cell>
          <cell r="J11">
            <v>32.55</v>
          </cell>
          <cell r="K11">
            <v>16.275</v>
          </cell>
          <cell r="L11">
            <v>3462.75</v>
          </cell>
          <cell r="M11">
            <v>3462.75</v>
          </cell>
          <cell r="N11">
            <v>0</v>
          </cell>
          <cell r="O11">
            <v>0</v>
          </cell>
          <cell r="P11">
            <v>2762.925</v>
          </cell>
        </row>
        <row r="12">
          <cell r="D12" t="str">
            <v>龙岭投储备地块四</v>
          </cell>
          <cell r="E12">
            <v>1.6</v>
          </cell>
          <cell r="F12" t="str">
            <v>城镇住宅用地</v>
          </cell>
          <cell r="G12">
            <v>760.24</v>
          </cell>
          <cell r="H12">
            <v>505.6</v>
          </cell>
          <cell r="I12">
            <v>201.6</v>
          </cell>
          <cell r="J12">
            <v>35.36</v>
          </cell>
          <cell r="K12">
            <v>17.68</v>
          </cell>
          <cell r="L12">
            <v>3693.6</v>
          </cell>
          <cell r="M12">
            <v>3693.6</v>
          </cell>
          <cell r="N12">
            <v>0</v>
          </cell>
          <cell r="O12">
            <v>0</v>
          </cell>
          <cell r="P12">
            <v>2933.36</v>
          </cell>
        </row>
        <row r="13">
          <cell r="D13" t="str">
            <v>益储入字2020-122地块一</v>
          </cell>
          <cell r="E13">
            <v>2.67</v>
          </cell>
          <cell r="F13" t="str">
            <v>工业用地</v>
          </cell>
          <cell r="G13">
            <v>1115.62761940298</v>
          </cell>
          <cell r="H13">
            <v>722.733134328358</v>
          </cell>
          <cell r="I13">
            <v>315.06</v>
          </cell>
          <cell r="J13">
            <v>51.8896567164179</v>
          </cell>
          <cell r="K13">
            <v>25.944828358209</v>
          </cell>
          <cell r="L13">
            <v>1140.09</v>
          </cell>
          <cell r="M13">
            <v>1140.09</v>
          </cell>
          <cell r="N13">
            <v>0</v>
          </cell>
          <cell r="O13">
            <v>0</v>
          </cell>
          <cell r="P13">
            <v>24.462380597015</v>
          </cell>
        </row>
        <row r="14">
          <cell r="D14" t="str">
            <v>益储入字2020-122地块二</v>
          </cell>
          <cell r="E14">
            <v>2.69</v>
          </cell>
          <cell r="F14" t="str">
            <v>工业用地</v>
          </cell>
          <cell r="G14">
            <v>559.895204513811</v>
          </cell>
          <cell r="H14">
            <v>362.714949877478</v>
          </cell>
          <cell r="I14">
            <v>158.117798507463</v>
          </cell>
          <cell r="J14">
            <v>26.041637419247</v>
          </cell>
          <cell r="K14">
            <v>13.0208187096235</v>
          </cell>
          <cell r="L14">
            <v>572.17203358209</v>
          </cell>
          <cell r="M14">
            <v>572.17203358209</v>
          </cell>
          <cell r="N14">
            <v>0</v>
          </cell>
          <cell r="O14">
            <v>0</v>
          </cell>
          <cell r="P14">
            <v>12.2768290682785</v>
          </cell>
        </row>
        <row r="15">
          <cell r="D15" t="str">
            <v>益储入字2019-042</v>
          </cell>
          <cell r="E15">
            <v>1.19</v>
          </cell>
          <cell r="F15" t="str">
            <v>工业用地</v>
          </cell>
          <cell r="G15">
            <v>514.2585</v>
          </cell>
          <cell r="H15">
            <v>352.24</v>
          </cell>
          <cell r="I15">
            <v>126.14</v>
          </cell>
          <cell r="J15">
            <v>23.919</v>
          </cell>
          <cell r="K15">
            <v>11.9595</v>
          </cell>
          <cell r="L15">
            <v>589.05</v>
          </cell>
          <cell r="M15">
            <v>589.05</v>
          </cell>
          <cell r="N15">
            <v>0</v>
          </cell>
          <cell r="O15">
            <v>0</v>
          </cell>
          <cell r="P15">
            <v>74.7914999999999</v>
          </cell>
        </row>
        <row r="16">
          <cell r="D16" t="str">
            <v>长春经开区储备地块块一</v>
          </cell>
          <cell r="E16">
            <v>1.67</v>
          </cell>
          <cell r="F16" t="str">
            <v>城镇住宅用地</v>
          </cell>
          <cell r="G16">
            <v>764.7765</v>
          </cell>
          <cell r="H16">
            <v>514.36</v>
          </cell>
          <cell r="I16">
            <v>197.06</v>
          </cell>
          <cell r="J16">
            <v>35.571</v>
          </cell>
          <cell r="K16">
            <v>17.7855</v>
          </cell>
          <cell r="L16">
            <v>1570.635</v>
          </cell>
          <cell r="M16">
            <v>1570.635</v>
          </cell>
          <cell r="N16">
            <v>0</v>
          </cell>
          <cell r="O16">
            <v>0</v>
          </cell>
          <cell r="P16">
            <v>805.8585</v>
          </cell>
        </row>
        <row r="17">
          <cell r="D17" t="str">
            <v>长春经开区储备地块块二</v>
          </cell>
          <cell r="E17">
            <v>0.47</v>
          </cell>
          <cell r="F17" t="str">
            <v>城镇住宅用地</v>
          </cell>
          <cell r="G17">
            <v>203.1105</v>
          </cell>
          <cell r="H17">
            <v>139.12</v>
          </cell>
          <cell r="I17">
            <v>49.82</v>
          </cell>
          <cell r="J17">
            <v>9.447</v>
          </cell>
          <cell r="K17">
            <v>4.7235</v>
          </cell>
          <cell r="L17">
            <v>442.035</v>
          </cell>
          <cell r="M17">
            <v>442.035</v>
          </cell>
          <cell r="N17">
            <v>0</v>
          </cell>
          <cell r="O17">
            <v>0</v>
          </cell>
          <cell r="P17">
            <v>238.9245</v>
          </cell>
        </row>
        <row r="18">
          <cell r="D18" t="str">
            <v>资阳城投储备地块一</v>
          </cell>
          <cell r="E18">
            <v>0.29</v>
          </cell>
          <cell r="F18" t="str">
            <v>其他商服用地</v>
          </cell>
          <cell r="G18">
            <v>124.0765</v>
          </cell>
          <cell r="H18">
            <v>85.26</v>
          </cell>
          <cell r="I18">
            <v>30.16</v>
          </cell>
          <cell r="J18">
            <v>5.771</v>
          </cell>
          <cell r="K18">
            <v>2.8855</v>
          </cell>
          <cell r="L18">
            <v>1763.2</v>
          </cell>
          <cell r="M18">
            <v>1763.2</v>
          </cell>
          <cell r="N18">
            <v>0</v>
          </cell>
          <cell r="O18">
            <v>0</v>
          </cell>
          <cell r="P18">
            <v>1639.1235</v>
          </cell>
        </row>
        <row r="19">
          <cell r="D19" t="str">
            <v>市城投储备地块一</v>
          </cell>
          <cell r="E19">
            <v>6.15</v>
          </cell>
          <cell r="F19" t="str">
            <v>城镇住宅用地</v>
          </cell>
          <cell r="G19">
            <v>2816.3925</v>
          </cell>
          <cell r="H19">
            <v>1894.2</v>
          </cell>
          <cell r="I19">
            <v>725.7</v>
          </cell>
          <cell r="J19">
            <v>130.995</v>
          </cell>
          <cell r="K19">
            <v>65.4975</v>
          </cell>
          <cell r="L19">
            <v>20156.625</v>
          </cell>
          <cell r="M19">
            <v>20156.625</v>
          </cell>
          <cell r="N19">
            <v>0</v>
          </cell>
          <cell r="O19">
            <v>0</v>
          </cell>
          <cell r="P19">
            <v>17340.2325</v>
          </cell>
        </row>
        <row r="20">
          <cell r="D20" t="str">
            <v>市城投储备地块二</v>
          </cell>
          <cell r="E20">
            <v>10.77</v>
          </cell>
          <cell r="F20" t="str">
            <v>城镇住宅用地</v>
          </cell>
          <cell r="G20">
            <v>4723.722</v>
          </cell>
          <cell r="H20">
            <v>3220.23</v>
          </cell>
          <cell r="I20">
            <v>1173.93</v>
          </cell>
          <cell r="J20">
            <v>219.708</v>
          </cell>
          <cell r="K20">
            <v>109.854</v>
          </cell>
          <cell r="L20">
            <v>35298.675</v>
          </cell>
          <cell r="M20">
            <v>35298.675</v>
          </cell>
          <cell r="N20">
            <v>0</v>
          </cell>
          <cell r="O20">
            <v>0</v>
          </cell>
          <cell r="P20">
            <v>30574.953</v>
          </cell>
        </row>
        <row r="21">
          <cell r="D21" t="str">
            <v>储2019-051号地块</v>
          </cell>
          <cell r="E21">
            <v>5.43</v>
          </cell>
          <cell r="F21" t="str">
            <v>城镇住宅用地</v>
          </cell>
          <cell r="G21">
            <v>2545.041</v>
          </cell>
          <cell r="H21">
            <v>1699.59</v>
          </cell>
          <cell r="I21">
            <v>667.89</v>
          </cell>
          <cell r="J21">
            <v>118.374</v>
          </cell>
          <cell r="K21">
            <v>59.187</v>
          </cell>
          <cell r="L21">
            <v>17796.825</v>
          </cell>
          <cell r="M21">
            <v>17796.825</v>
          </cell>
          <cell r="N21">
            <v>0</v>
          </cell>
          <cell r="O21">
            <v>0</v>
          </cell>
          <cell r="P21">
            <v>15251.784</v>
          </cell>
        </row>
        <row r="22">
          <cell r="D22" t="str">
            <v>市城投储备地块三</v>
          </cell>
          <cell r="E22">
            <v>1.41</v>
          </cell>
          <cell r="F22" t="str">
            <v>城镇住宅用地</v>
          </cell>
          <cell r="G22">
            <v>657.8355</v>
          </cell>
          <cell r="H22">
            <v>439.92</v>
          </cell>
          <cell r="I22">
            <v>172.02</v>
          </cell>
          <cell r="J22">
            <v>30.597</v>
          </cell>
          <cell r="K22">
            <v>15.2985</v>
          </cell>
          <cell r="L22">
            <v>4621.275</v>
          </cell>
          <cell r="M22">
            <v>4621.275</v>
          </cell>
          <cell r="N22">
            <v>0</v>
          </cell>
          <cell r="O22">
            <v>0</v>
          </cell>
          <cell r="P22">
            <v>3963.4395</v>
          </cell>
        </row>
        <row r="23">
          <cell r="D23" t="str">
            <v>市城投储备地块四</v>
          </cell>
          <cell r="E23">
            <v>0.07</v>
          </cell>
          <cell r="F23" t="str">
            <v>城镇住宅用地</v>
          </cell>
          <cell r="G23">
            <v>30.2505</v>
          </cell>
          <cell r="H23">
            <v>20.72</v>
          </cell>
          <cell r="I23">
            <v>7.42</v>
          </cell>
          <cell r="J23">
            <v>1.407</v>
          </cell>
          <cell r="K23">
            <v>0.7035</v>
          </cell>
          <cell r="L23">
            <v>229.425</v>
          </cell>
          <cell r="M23">
            <v>229.425</v>
          </cell>
          <cell r="N23">
            <v>0</v>
          </cell>
          <cell r="O23">
            <v>0</v>
          </cell>
          <cell r="P23">
            <v>199.1745</v>
          </cell>
        </row>
        <row r="24">
          <cell r="D24" t="str">
            <v>市城投储备地块五</v>
          </cell>
          <cell r="E24">
            <v>0.11</v>
          </cell>
          <cell r="F24" t="str">
            <v>城镇住宅用地</v>
          </cell>
          <cell r="G24">
            <v>52.2665</v>
          </cell>
          <cell r="H24">
            <v>34.76</v>
          </cell>
          <cell r="I24">
            <v>13.86</v>
          </cell>
          <cell r="J24">
            <v>2.431</v>
          </cell>
          <cell r="K24">
            <v>1.2155</v>
          </cell>
          <cell r="L24">
            <v>360.525</v>
          </cell>
          <cell r="M24">
            <v>360.525</v>
          </cell>
          <cell r="N24">
            <v>0</v>
          </cell>
          <cell r="O24">
            <v>0</v>
          </cell>
          <cell r="P24">
            <v>308.2585</v>
          </cell>
        </row>
        <row r="25">
          <cell r="D25" t="str">
            <v>市城投储备地块六</v>
          </cell>
          <cell r="E25">
            <v>0.52</v>
          </cell>
          <cell r="F25" t="str">
            <v>科研用地</v>
          </cell>
          <cell r="G25">
            <v>219.128</v>
          </cell>
          <cell r="H25">
            <v>151.32</v>
          </cell>
          <cell r="I25">
            <v>52.52</v>
          </cell>
          <cell r="J25">
            <v>10.192</v>
          </cell>
          <cell r="K25">
            <v>5.096</v>
          </cell>
          <cell r="L25">
            <v>348.4</v>
          </cell>
          <cell r="M25">
            <v>348.4</v>
          </cell>
          <cell r="N25">
            <v>0</v>
          </cell>
          <cell r="O25">
            <v>0</v>
          </cell>
          <cell r="P25">
            <v>129.272</v>
          </cell>
        </row>
        <row r="26">
          <cell r="D26" t="str">
            <v>市城投储备地块七</v>
          </cell>
          <cell r="E26">
            <v>2.14</v>
          </cell>
          <cell r="F26" t="str">
            <v>城镇住宅用地</v>
          </cell>
          <cell r="G26">
            <v>1026.023</v>
          </cell>
          <cell r="H26">
            <v>680.52</v>
          </cell>
          <cell r="I26">
            <v>273.92</v>
          </cell>
          <cell r="J26">
            <v>47.722</v>
          </cell>
          <cell r="K26">
            <v>23.861</v>
          </cell>
          <cell r="L26">
            <v>7013.85</v>
          </cell>
          <cell r="M26">
            <v>7013.85</v>
          </cell>
          <cell r="N26">
            <v>0</v>
          </cell>
          <cell r="O26">
            <v>0</v>
          </cell>
          <cell r="P26">
            <v>5987.827</v>
          </cell>
        </row>
        <row r="27">
          <cell r="D27" t="str">
            <v>41（2002018）</v>
          </cell>
          <cell r="E27">
            <v>1.81</v>
          </cell>
          <cell r="F27" t="str">
            <v>城镇住宅用地</v>
          </cell>
          <cell r="G27">
            <v>739.385</v>
          </cell>
          <cell r="H27">
            <v>515.85</v>
          </cell>
          <cell r="I27">
            <v>171.95</v>
          </cell>
          <cell r="J27">
            <v>34.39</v>
          </cell>
          <cell r="K27">
            <v>17.195</v>
          </cell>
          <cell r="L27">
            <v>5932.275</v>
          </cell>
          <cell r="M27">
            <v>5932.275</v>
          </cell>
          <cell r="N27">
            <v>0</v>
          </cell>
          <cell r="O27">
            <v>0</v>
          </cell>
          <cell r="P27">
            <v>5192.89</v>
          </cell>
        </row>
        <row r="28">
          <cell r="D28" t="str">
            <v>593（2012037）</v>
          </cell>
          <cell r="E28">
            <v>1.25</v>
          </cell>
          <cell r="F28" t="str">
            <v>城镇住宅用地</v>
          </cell>
          <cell r="G28">
            <v>502.5625</v>
          </cell>
          <cell r="H28">
            <v>352.5</v>
          </cell>
          <cell r="I28">
            <v>115</v>
          </cell>
          <cell r="J28">
            <v>23.375</v>
          </cell>
          <cell r="K28">
            <v>11.6875</v>
          </cell>
          <cell r="L28">
            <v>4096.875</v>
          </cell>
          <cell r="M28">
            <v>4096.875</v>
          </cell>
          <cell r="N28">
            <v>0</v>
          </cell>
          <cell r="O28">
            <v>0</v>
          </cell>
          <cell r="P28">
            <v>3594.3125</v>
          </cell>
        </row>
        <row r="29">
          <cell r="D29" t="str">
            <v>储2019-033号</v>
          </cell>
          <cell r="E29">
            <v>2.07</v>
          </cell>
          <cell r="F29" t="str">
            <v>商务金融</v>
          </cell>
          <cell r="G29">
            <v>836.694</v>
          </cell>
          <cell r="H29">
            <v>585.81</v>
          </cell>
          <cell r="I29">
            <v>192.51</v>
          </cell>
          <cell r="J29">
            <v>38.916</v>
          </cell>
          <cell r="K29">
            <v>19.458</v>
          </cell>
          <cell r="L29">
            <v>12585.6</v>
          </cell>
          <cell r="M29">
            <v>12585.6</v>
          </cell>
          <cell r="N29">
            <v>0</v>
          </cell>
          <cell r="O29">
            <v>0</v>
          </cell>
          <cell r="P29">
            <v>11748.906</v>
          </cell>
        </row>
        <row r="30">
          <cell r="D30" t="str">
            <v>储2020-017号</v>
          </cell>
          <cell r="E30">
            <v>1.17</v>
          </cell>
          <cell r="F30" t="str">
            <v>其他商服用地</v>
          </cell>
          <cell r="G30">
            <v>525.7395</v>
          </cell>
          <cell r="H30">
            <v>355.68</v>
          </cell>
          <cell r="I30">
            <v>133.38</v>
          </cell>
          <cell r="J30">
            <v>24.453</v>
          </cell>
          <cell r="K30">
            <v>12.2265</v>
          </cell>
          <cell r="L30">
            <v>7113.6</v>
          </cell>
          <cell r="M30">
            <v>7113.6</v>
          </cell>
          <cell r="N30">
            <v>0</v>
          </cell>
          <cell r="O30">
            <v>0</v>
          </cell>
          <cell r="P30">
            <v>6587.8605</v>
          </cell>
        </row>
        <row r="31">
          <cell r="D31" t="str">
            <v>581（2012025）</v>
          </cell>
          <cell r="E31">
            <v>0.84</v>
          </cell>
          <cell r="F31" t="str">
            <v>工业用地</v>
          </cell>
          <cell r="G31">
            <v>363.006</v>
          </cell>
          <cell r="H31">
            <v>244.44</v>
          </cell>
          <cell r="I31">
            <v>93.24</v>
          </cell>
          <cell r="J31">
            <v>16.884</v>
          </cell>
          <cell r="K31">
            <v>8.442</v>
          </cell>
          <cell r="L31">
            <v>415.8</v>
          </cell>
          <cell r="M31">
            <v>415.8</v>
          </cell>
          <cell r="N31">
            <v>0</v>
          </cell>
          <cell r="O31">
            <v>0</v>
          </cell>
          <cell r="P31">
            <v>52.794</v>
          </cell>
        </row>
        <row r="32">
          <cell r="D32" t="str">
            <v>597（2012041）</v>
          </cell>
          <cell r="E32">
            <v>2.25</v>
          </cell>
          <cell r="F32" t="str">
            <v>工业用地</v>
          </cell>
          <cell r="G32">
            <v>1021.275</v>
          </cell>
          <cell r="H32">
            <v>672.75</v>
          </cell>
          <cell r="I32">
            <v>267.75</v>
          </cell>
          <cell r="J32">
            <v>47.025</v>
          </cell>
          <cell r="K32">
            <v>33.75</v>
          </cell>
          <cell r="L32">
            <v>1113.75</v>
          </cell>
          <cell r="M32">
            <v>1113.75</v>
          </cell>
          <cell r="N32">
            <v>0</v>
          </cell>
          <cell r="O32">
            <v>0</v>
          </cell>
          <cell r="P32">
            <v>92.475</v>
          </cell>
        </row>
        <row r="33">
          <cell r="D33" t="str">
            <v>652（2012085）</v>
          </cell>
          <cell r="E33">
            <v>1.67</v>
          </cell>
          <cell r="F33" t="str">
            <v>工业用地</v>
          </cell>
          <cell r="G33">
            <v>722.943</v>
          </cell>
          <cell r="H33">
            <v>482.63</v>
          </cell>
          <cell r="I33">
            <v>182.03</v>
          </cell>
          <cell r="J33">
            <v>33.233</v>
          </cell>
          <cell r="K33">
            <v>25.05</v>
          </cell>
          <cell r="L33">
            <v>826.65</v>
          </cell>
          <cell r="M33">
            <v>826.65</v>
          </cell>
          <cell r="N33">
            <v>0</v>
          </cell>
          <cell r="O33">
            <v>0</v>
          </cell>
          <cell r="P33">
            <v>103.707</v>
          </cell>
        </row>
        <row r="34">
          <cell r="D34" t="str">
            <v>储2016-005号</v>
          </cell>
          <cell r="E34">
            <v>8.53</v>
          </cell>
          <cell r="F34" t="str">
            <v>工业用地</v>
          </cell>
          <cell r="G34">
            <v>3136.767</v>
          </cell>
          <cell r="H34">
            <v>2250.47</v>
          </cell>
          <cell r="I34">
            <v>615.07</v>
          </cell>
          <cell r="J34">
            <v>143.277</v>
          </cell>
          <cell r="K34">
            <v>127.95</v>
          </cell>
          <cell r="L34">
            <v>3160.365</v>
          </cell>
          <cell r="M34">
            <v>3160.365</v>
          </cell>
          <cell r="N34">
            <v>0</v>
          </cell>
          <cell r="O34">
            <v>0</v>
          </cell>
          <cell r="P34">
            <v>23.598</v>
          </cell>
        </row>
        <row r="35">
          <cell r="D35" t="str">
            <v>储2017-029号</v>
          </cell>
          <cell r="E35">
            <v>1.32</v>
          </cell>
          <cell r="F35" t="str">
            <v>住宅用地</v>
          </cell>
          <cell r="G35">
            <v>406.788</v>
          </cell>
          <cell r="H35">
            <v>318.08</v>
          </cell>
          <cell r="I35">
            <v>50.48</v>
          </cell>
          <cell r="J35">
            <v>18.428</v>
          </cell>
          <cell r="K35">
            <v>19.8</v>
          </cell>
          <cell r="L35">
            <v>415.8</v>
          </cell>
          <cell r="M35">
            <v>415.8</v>
          </cell>
          <cell r="N35">
            <v>0</v>
          </cell>
          <cell r="O35">
            <v>0</v>
          </cell>
          <cell r="P35">
            <v>9.012</v>
          </cell>
        </row>
        <row r="36">
          <cell r="D36" t="str">
            <v>储2018-010号</v>
          </cell>
          <cell r="E36">
            <v>5.27</v>
          </cell>
          <cell r="F36" t="str">
            <v>工业用地</v>
          </cell>
          <cell r="G36">
            <v>2491.656</v>
          </cell>
          <cell r="H36">
            <v>1623.16</v>
          </cell>
          <cell r="I36">
            <v>674.56</v>
          </cell>
          <cell r="J36">
            <v>114.886</v>
          </cell>
          <cell r="K36">
            <v>79.05</v>
          </cell>
          <cell r="L36">
            <v>2608.65</v>
          </cell>
          <cell r="M36">
            <v>2608.65</v>
          </cell>
          <cell r="N36">
            <v>0</v>
          </cell>
          <cell r="O36">
            <v>0</v>
          </cell>
          <cell r="P36">
            <v>116.994</v>
          </cell>
        </row>
        <row r="37">
          <cell r="D37" t="str">
            <v>储2018-033号</v>
          </cell>
          <cell r="E37">
            <v>1.43</v>
          </cell>
          <cell r="F37" t="str">
            <v>城镇住宅用地</v>
          </cell>
          <cell r="G37">
            <v>664.092</v>
          </cell>
          <cell r="H37">
            <v>434.72</v>
          </cell>
          <cell r="I37">
            <v>177.32</v>
          </cell>
          <cell r="J37">
            <v>30.602</v>
          </cell>
          <cell r="K37">
            <v>21.45</v>
          </cell>
          <cell r="L37">
            <v>6520.8</v>
          </cell>
          <cell r="M37">
            <v>6520.8</v>
          </cell>
          <cell r="N37">
            <v>0</v>
          </cell>
          <cell r="O37">
            <v>0</v>
          </cell>
          <cell r="P37">
            <v>5856.708</v>
          </cell>
        </row>
        <row r="38">
          <cell r="D38" t="str">
            <v>储2018-034号</v>
          </cell>
          <cell r="E38">
            <v>5.48</v>
          </cell>
          <cell r="F38" t="str">
            <v>城镇住宅用地</v>
          </cell>
          <cell r="G38">
            <v>2314.752</v>
          </cell>
          <cell r="H38">
            <v>1556.32</v>
          </cell>
          <cell r="I38">
            <v>569.92</v>
          </cell>
          <cell r="J38">
            <v>106.312</v>
          </cell>
          <cell r="K38">
            <v>82.2</v>
          </cell>
          <cell r="L38">
            <v>24988.8</v>
          </cell>
          <cell r="M38">
            <v>24988.8</v>
          </cell>
          <cell r="N38">
            <v>0</v>
          </cell>
          <cell r="O38">
            <v>0</v>
          </cell>
          <cell r="P38">
            <v>22674.048</v>
          </cell>
        </row>
        <row r="39">
          <cell r="D39" t="str">
            <v>储2018-035号</v>
          </cell>
          <cell r="E39">
            <v>1.29</v>
          </cell>
          <cell r="F39" t="str">
            <v>城镇住宅用地</v>
          </cell>
          <cell r="G39">
            <v>607.203</v>
          </cell>
          <cell r="H39">
            <v>396.03</v>
          </cell>
          <cell r="I39">
            <v>163.83</v>
          </cell>
          <cell r="J39">
            <v>27.993</v>
          </cell>
          <cell r="K39">
            <v>19.35</v>
          </cell>
          <cell r="L39">
            <v>5882.4</v>
          </cell>
          <cell r="M39">
            <v>5882.4</v>
          </cell>
          <cell r="N39">
            <v>0</v>
          </cell>
          <cell r="O39">
            <v>0</v>
          </cell>
          <cell r="P39">
            <v>5275.197</v>
          </cell>
        </row>
        <row r="40">
          <cell r="D40" t="str">
            <v>储2019-023号</v>
          </cell>
          <cell r="E40">
            <v>6.05</v>
          </cell>
          <cell r="F40" t="str">
            <v>工业用地</v>
          </cell>
          <cell r="G40">
            <v>2504.7</v>
          </cell>
          <cell r="H40">
            <v>1694</v>
          </cell>
          <cell r="I40">
            <v>605</v>
          </cell>
          <cell r="J40">
            <v>114.95</v>
          </cell>
          <cell r="K40">
            <v>90.75</v>
          </cell>
          <cell r="L40">
            <v>2994.75</v>
          </cell>
          <cell r="M40">
            <v>2994.75</v>
          </cell>
          <cell r="N40">
            <v>0</v>
          </cell>
          <cell r="O40">
            <v>0</v>
          </cell>
          <cell r="P40">
            <v>490.05</v>
          </cell>
        </row>
        <row r="41">
          <cell r="D41" t="str">
            <v>储2020-105号</v>
          </cell>
          <cell r="E41">
            <v>0.16</v>
          </cell>
          <cell r="F41" t="str">
            <v>工业用地</v>
          </cell>
          <cell r="G41">
            <v>69.936</v>
          </cell>
          <cell r="H41">
            <v>46.56</v>
          </cell>
          <cell r="I41">
            <v>17.76</v>
          </cell>
          <cell r="J41">
            <v>3.216</v>
          </cell>
          <cell r="K41">
            <v>2.4</v>
          </cell>
          <cell r="L41">
            <v>79.2</v>
          </cell>
          <cell r="M41">
            <v>79.2</v>
          </cell>
          <cell r="N41">
            <v>0</v>
          </cell>
          <cell r="O41">
            <v>0</v>
          </cell>
          <cell r="P41">
            <v>9.264</v>
          </cell>
        </row>
        <row r="42">
          <cell r="D42" t="str">
            <v>储2020-120号</v>
          </cell>
          <cell r="E42">
            <v>5.28</v>
          </cell>
          <cell r="F42" t="str">
            <v>工业用地</v>
          </cell>
          <cell r="G42">
            <v>2187.264</v>
          </cell>
          <cell r="H42">
            <v>1279.04</v>
          </cell>
          <cell r="I42">
            <v>728.64</v>
          </cell>
          <cell r="J42">
            <v>100.384</v>
          </cell>
          <cell r="K42">
            <v>79.2</v>
          </cell>
          <cell r="L42">
            <v>2257.2</v>
          </cell>
          <cell r="M42">
            <v>2257.2</v>
          </cell>
          <cell r="N42">
            <v>0</v>
          </cell>
          <cell r="O42">
            <v>0</v>
          </cell>
          <cell r="P42">
            <v>69.9360000000001</v>
          </cell>
        </row>
        <row r="43">
          <cell r="D43" t="str">
            <v>储2020-127号</v>
          </cell>
          <cell r="E43">
            <v>0.76</v>
          </cell>
          <cell r="F43" t="str">
            <v>工业用地</v>
          </cell>
          <cell r="G43">
            <v>231.312</v>
          </cell>
          <cell r="H43">
            <v>108.12</v>
          </cell>
          <cell r="I43">
            <v>101.32</v>
          </cell>
          <cell r="J43">
            <v>10.472</v>
          </cell>
          <cell r="K43">
            <v>11.4</v>
          </cell>
          <cell r="L43">
            <v>239.4</v>
          </cell>
          <cell r="M43">
            <v>239.4</v>
          </cell>
          <cell r="N43">
            <v>0</v>
          </cell>
          <cell r="O43">
            <v>0</v>
          </cell>
          <cell r="P43">
            <v>8.08799999999999</v>
          </cell>
        </row>
        <row r="44">
          <cell r="D44" t="str">
            <v>储2020-128号</v>
          </cell>
          <cell r="E44">
            <v>6.58</v>
          </cell>
          <cell r="F44" t="str">
            <v>工业用地</v>
          </cell>
          <cell r="G44">
            <v>2851.296</v>
          </cell>
          <cell r="H44">
            <v>1952.96</v>
          </cell>
          <cell r="I44">
            <v>668.56</v>
          </cell>
          <cell r="J44">
            <v>131.076</v>
          </cell>
          <cell r="K44">
            <v>98.7</v>
          </cell>
          <cell r="L44">
            <v>2901.78</v>
          </cell>
          <cell r="M44">
            <v>2901.78</v>
          </cell>
          <cell r="N44">
            <v>0</v>
          </cell>
          <cell r="O44">
            <v>0</v>
          </cell>
          <cell r="P44">
            <v>50.4840000000004</v>
          </cell>
        </row>
        <row r="45">
          <cell r="D45" t="str">
            <v>39（2002016）</v>
          </cell>
          <cell r="E45">
            <v>0.29</v>
          </cell>
          <cell r="F45" t="str">
            <v>公共设施</v>
          </cell>
          <cell r="G45">
            <v>121.5825</v>
          </cell>
          <cell r="H45">
            <v>84.1</v>
          </cell>
          <cell r="I45">
            <v>29</v>
          </cell>
          <cell r="J45">
            <v>5.655</v>
          </cell>
          <cell r="K45">
            <v>2.8275</v>
          </cell>
          <cell r="L45">
            <v>207.35</v>
          </cell>
          <cell r="M45">
            <v>207.35</v>
          </cell>
          <cell r="N45">
            <v>0</v>
          </cell>
          <cell r="O45">
            <v>0</v>
          </cell>
          <cell r="P45">
            <v>85.7675</v>
          </cell>
        </row>
        <row r="46">
          <cell r="D46" t="str">
            <v>储2020-091号</v>
          </cell>
          <cell r="E46">
            <v>10</v>
          </cell>
          <cell r="F46" t="str">
            <v>慈善医疗用地</v>
          </cell>
          <cell r="G46">
            <v>3096</v>
          </cell>
          <cell r="H46">
            <v>1890</v>
          </cell>
          <cell r="I46">
            <v>990</v>
          </cell>
          <cell r="J46">
            <v>144</v>
          </cell>
          <cell r="K46">
            <v>72</v>
          </cell>
          <cell r="L46">
            <v>3500</v>
          </cell>
          <cell r="M46">
            <v>3500</v>
          </cell>
          <cell r="N46">
            <v>0</v>
          </cell>
          <cell r="O46">
            <v>0</v>
          </cell>
          <cell r="P46">
            <v>404</v>
          </cell>
        </row>
        <row r="47">
          <cell r="D47" t="str">
            <v>储2020-098号</v>
          </cell>
          <cell r="E47">
            <v>0.23</v>
          </cell>
          <cell r="F47" t="str">
            <v>文化设施用地</v>
          </cell>
          <cell r="G47">
            <v>94.4495</v>
          </cell>
          <cell r="H47">
            <v>65.78</v>
          </cell>
          <cell r="I47">
            <v>22.08</v>
          </cell>
          <cell r="J47">
            <v>4.393</v>
          </cell>
          <cell r="K47">
            <v>2.1965</v>
          </cell>
          <cell r="L47">
            <v>327.75</v>
          </cell>
          <cell r="M47">
            <v>327.75</v>
          </cell>
          <cell r="N47">
            <v>0</v>
          </cell>
          <cell r="O47">
            <v>0</v>
          </cell>
          <cell r="P47">
            <v>233.3005</v>
          </cell>
        </row>
        <row r="48">
          <cell r="D48" t="str">
            <v>储2019-018号</v>
          </cell>
          <cell r="E48">
            <v>0.3</v>
          </cell>
          <cell r="F48" t="str">
            <v>城镇村道路用地</v>
          </cell>
          <cell r="G48">
            <v>119.97</v>
          </cell>
          <cell r="H48">
            <v>84.3</v>
          </cell>
          <cell r="I48">
            <v>27.3</v>
          </cell>
          <cell r="J48">
            <v>5.58</v>
          </cell>
          <cell r="K48">
            <v>2.79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E49">
            <v>132.84</v>
          </cell>
          <cell r="F49">
            <v>0</v>
          </cell>
          <cell r="G49">
            <v>55962.7998239168</v>
          </cell>
          <cell r="H49">
            <v>37445.0580842058</v>
          </cell>
          <cell r="I49">
            <v>14380.6877985075</v>
          </cell>
          <cell r="J49">
            <v>2591.28729413566</v>
          </cell>
          <cell r="K49">
            <v>1545.76664706783</v>
          </cell>
          <cell r="L49">
            <v>289841.397033582</v>
          </cell>
          <cell r="M49">
            <v>289841.397033582</v>
          </cell>
          <cell r="N49">
            <v>0</v>
          </cell>
          <cell r="O49">
            <v>0</v>
          </cell>
          <cell r="P49">
            <v>233998.567209665</v>
          </cell>
        </row>
        <row r="50">
          <cell r="D50" t="str">
            <v>高铁生活配套区（十一批次）地块</v>
          </cell>
          <cell r="E50">
            <v>8.51</v>
          </cell>
          <cell r="F50" t="str">
            <v>城镇住宅用地</v>
          </cell>
          <cell r="G50">
            <v>5441.65</v>
          </cell>
          <cell r="H50">
            <v>1871</v>
          </cell>
          <cell r="I50">
            <v>3191</v>
          </cell>
          <cell r="J50">
            <v>253.1</v>
          </cell>
          <cell r="K50">
            <v>126.55</v>
          </cell>
          <cell r="L50">
            <v>14475.51</v>
          </cell>
          <cell r="M50">
            <v>14475.51</v>
          </cell>
          <cell r="N50">
            <v>0</v>
          </cell>
          <cell r="O50">
            <v>0</v>
          </cell>
          <cell r="P50">
            <v>9033.86</v>
          </cell>
        </row>
        <row r="51">
          <cell r="D51" t="str">
            <v>北大新世纪配套商业用地（78批次）地块</v>
          </cell>
          <cell r="E51">
            <v>16.8</v>
          </cell>
          <cell r="F51" t="str">
            <v>城镇住宅用地</v>
          </cell>
          <cell r="G51">
            <v>11377.8</v>
          </cell>
          <cell r="H51">
            <v>4284</v>
          </cell>
          <cell r="I51">
            <v>6300</v>
          </cell>
          <cell r="J51">
            <v>529.2</v>
          </cell>
          <cell r="K51">
            <v>264.6</v>
          </cell>
          <cell r="L51">
            <v>26586</v>
          </cell>
          <cell r="M51">
            <v>26586</v>
          </cell>
          <cell r="N51">
            <v>0</v>
          </cell>
          <cell r="O51">
            <v>0</v>
          </cell>
          <cell r="P51">
            <v>15208.2</v>
          </cell>
        </row>
        <row r="52">
          <cell r="D52" t="str">
            <v>信维研发生产基地中部分地块</v>
          </cell>
          <cell r="E52">
            <v>28.21</v>
          </cell>
          <cell r="F52" t="str">
            <v>城镇住宅用地</v>
          </cell>
          <cell r="G52">
            <v>43532.102425</v>
          </cell>
          <cell r="H52">
            <v>40071.88</v>
          </cell>
          <cell r="I52">
            <v>423.099</v>
          </cell>
          <cell r="J52">
            <v>2024.74895</v>
          </cell>
          <cell r="K52">
            <v>1012.374475</v>
          </cell>
          <cell r="L52">
            <v>44642.325</v>
          </cell>
          <cell r="M52">
            <v>44642.325</v>
          </cell>
          <cell r="N52">
            <v>0</v>
          </cell>
          <cell r="O52">
            <v>0</v>
          </cell>
          <cell r="P52">
            <v>1110.222575</v>
          </cell>
        </row>
        <row r="53">
          <cell r="D53" t="str">
            <v>谢林港生活配套区（50批次）地块</v>
          </cell>
          <cell r="E53">
            <v>4.67</v>
          </cell>
          <cell r="F53" t="str">
            <v>城镇住宅用地</v>
          </cell>
          <cell r="G53">
            <v>3160.5</v>
          </cell>
          <cell r="H53">
            <v>1190</v>
          </cell>
          <cell r="I53">
            <v>1750</v>
          </cell>
          <cell r="J53">
            <v>147</v>
          </cell>
          <cell r="K53">
            <v>73.5</v>
          </cell>
          <cell r="L53">
            <v>4483.2</v>
          </cell>
          <cell r="M53">
            <v>4483.2</v>
          </cell>
          <cell r="N53">
            <v>0</v>
          </cell>
          <cell r="O53">
            <v>0</v>
          </cell>
          <cell r="P53">
            <v>1322.7</v>
          </cell>
        </row>
        <row r="54">
          <cell r="D54" t="str">
            <v>保税区物流中心地块</v>
          </cell>
          <cell r="E54">
            <v>2.67</v>
          </cell>
          <cell r="F54" t="str">
            <v>其他商服用地</v>
          </cell>
          <cell r="G54">
            <v>8643</v>
          </cell>
          <cell r="H54">
            <v>8000</v>
          </cell>
          <cell r="I54">
            <v>40</v>
          </cell>
          <cell r="J54">
            <v>402</v>
          </cell>
          <cell r="K54">
            <v>201</v>
          </cell>
          <cell r="L54">
            <v>12546.33</v>
          </cell>
          <cell r="M54">
            <v>12546.33</v>
          </cell>
          <cell r="N54">
            <v>0</v>
          </cell>
          <cell r="O54">
            <v>0</v>
          </cell>
          <cell r="P54">
            <v>3903.33</v>
          </cell>
        </row>
        <row r="55">
          <cell r="D55" t="str">
            <v>新华美收回地块</v>
          </cell>
          <cell r="E55">
            <v>3.6</v>
          </cell>
          <cell r="F55" t="str">
            <v>城镇住宅用地</v>
          </cell>
          <cell r="G55">
            <v>10507.05</v>
          </cell>
          <cell r="H55">
            <v>9720</v>
          </cell>
          <cell r="I55">
            <v>54</v>
          </cell>
          <cell r="J55">
            <v>488.7</v>
          </cell>
          <cell r="K55">
            <v>244.35</v>
          </cell>
          <cell r="L55">
            <v>15552</v>
          </cell>
          <cell r="M55">
            <v>15552</v>
          </cell>
          <cell r="N55">
            <v>0</v>
          </cell>
          <cell r="O55">
            <v>0</v>
          </cell>
          <cell r="P55">
            <v>5044.95</v>
          </cell>
        </row>
        <row r="56">
          <cell r="D56" t="str">
            <v>保利南侧地块</v>
          </cell>
          <cell r="E56">
            <v>12.53</v>
          </cell>
          <cell r="F56" t="str">
            <v>城镇住宅用地</v>
          </cell>
          <cell r="G56">
            <v>7232.6</v>
          </cell>
          <cell r="H56">
            <v>4840</v>
          </cell>
          <cell r="I56">
            <v>1888</v>
          </cell>
          <cell r="J56">
            <v>336.4</v>
          </cell>
          <cell r="K56">
            <v>168.2</v>
          </cell>
          <cell r="L56">
            <v>21313.53</v>
          </cell>
          <cell r="M56">
            <v>21313.53</v>
          </cell>
          <cell r="N56">
            <v>0</v>
          </cell>
          <cell r="O56">
            <v>0</v>
          </cell>
          <cell r="P56">
            <v>14080.93</v>
          </cell>
        </row>
        <row r="57">
          <cell r="D57" t="str">
            <v>惠和地块</v>
          </cell>
          <cell r="E57">
            <v>4.08</v>
          </cell>
          <cell r="F57" t="str">
            <v>其他商服用地</v>
          </cell>
          <cell r="G57">
            <v>13223.79</v>
          </cell>
          <cell r="H57">
            <v>12240</v>
          </cell>
          <cell r="I57">
            <v>61.2</v>
          </cell>
          <cell r="J57">
            <v>615.06</v>
          </cell>
          <cell r="K57">
            <v>307.53</v>
          </cell>
          <cell r="L57">
            <v>24806.4</v>
          </cell>
          <cell r="M57">
            <v>24806.4</v>
          </cell>
          <cell r="N57">
            <v>0</v>
          </cell>
          <cell r="O57">
            <v>0</v>
          </cell>
          <cell r="P57">
            <v>11582.61</v>
          </cell>
        </row>
        <row r="58">
          <cell r="D58" t="str">
            <v>安康达汽车地块</v>
          </cell>
          <cell r="E58">
            <v>0.17</v>
          </cell>
          <cell r="F58" t="str">
            <v>其他商服用地</v>
          </cell>
          <cell r="G58">
            <v>77.4</v>
          </cell>
          <cell r="H58">
            <v>40</v>
          </cell>
          <cell r="I58">
            <v>32</v>
          </cell>
          <cell r="J58">
            <v>3.6</v>
          </cell>
          <cell r="K58">
            <v>1.8</v>
          </cell>
          <cell r="L58">
            <v>367.03</v>
          </cell>
          <cell r="M58">
            <v>367.03</v>
          </cell>
          <cell r="N58">
            <v>0</v>
          </cell>
          <cell r="O58">
            <v>0</v>
          </cell>
          <cell r="P58">
            <v>289.63</v>
          </cell>
        </row>
        <row r="59">
          <cell r="D59" t="str">
            <v>天星桥村安置基地等项目打捆地块</v>
          </cell>
          <cell r="E59">
            <v>1.44</v>
          </cell>
          <cell r="F59" t="str">
            <v>城镇住宅用地</v>
          </cell>
          <cell r="G59">
            <v>975.24</v>
          </cell>
          <cell r="H59">
            <v>367.2</v>
          </cell>
          <cell r="I59">
            <v>540</v>
          </cell>
          <cell r="J59">
            <v>45.36</v>
          </cell>
          <cell r="K59">
            <v>22.68</v>
          </cell>
          <cell r="L59">
            <v>2386.8</v>
          </cell>
          <cell r="M59">
            <v>2386.8</v>
          </cell>
          <cell r="N59">
            <v>0</v>
          </cell>
          <cell r="O59">
            <v>0</v>
          </cell>
          <cell r="P59">
            <v>1411.56</v>
          </cell>
        </row>
        <row r="60">
          <cell r="D60" t="str">
            <v>2016年第一批次地块六、七地块</v>
          </cell>
          <cell r="E60">
            <v>7.46</v>
          </cell>
          <cell r="F60" t="str">
            <v>城镇住宅用地</v>
          </cell>
          <cell r="G60">
            <v>5050.0275</v>
          </cell>
          <cell r="H60">
            <v>1901.45</v>
          </cell>
          <cell r="I60">
            <v>2796.25</v>
          </cell>
          <cell r="J60">
            <v>234.885</v>
          </cell>
          <cell r="K60">
            <v>117.4425</v>
          </cell>
          <cell r="L60">
            <v>12689.46</v>
          </cell>
          <cell r="M60">
            <v>12689.46</v>
          </cell>
          <cell r="N60">
            <v>0</v>
          </cell>
          <cell r="O60">
            <v>0</v>
          </cell>
          <cell r="P60">
            <v>7639.4325</v>
          </cell>
        </row>
        <row r="61">
          <cell r="D61" t="str">
            <v>高铁片区云雾山路拓宽项目二地块</v>
          </cell>
          <cell r="E61">
            <v>1.34</v>
          </cell>
          <cell r="F61" t="str">
            <v>其他商服用地</v>
          </cell>
          <cell r="G61">
            <v>793.03094</v>
          </cell>
          <cell r="H61">
            <v>717.5432</v>
          </cell>
          <cell r="I61">
            <v>20.16</v>
          </cell>
          <cell r="J61">
            <v>36.88516</v>
          </cell>
          <cell r="K61">
            <v>18.44258</v>
          </cell>
          <cell r="L61">
            <v>6030</v>
          </cell>
          <cell r="M61">
            <v>6030</v>
          </cell>
          <cell r="N61">
            <v>0</v>
          </cell>
          <cell r="O61">
            <v>0</v>
          </cell>
          <cell r="P61">
            <v>5236.96906</v>
          </cell>
        </row>
        <row r="62">
          <cell r="D62" t="str">
            <v>科力远项目（74批次）</v>
          </cell>
          <cell r="E62">
            <v>16.8</v>
          </cell>
          <cell r="F62" t="str">
            <v>工业用地</v>
          </cell>
          <cell r="G62">
            <v>4196</v>
          </cell>
          <cell r="H62">
            <v>2708</v>
          </cell>
          <cell r="I62">
            <v>1300</v>
          </cell>
          <cell r="J62">
            <v>120</v>
          </cell>
          <cell r="K62">
            <v>68</v>
          </cell>
          <cell r="L62">
            <v>4788</v>
          </cell>
          <cell r="M62">
            <v>4788</v>
          </cell>
          <cell r="N62">
            <v>0</v>
          </cell>
          <cell r="O62">
            <v>0</v>
          </cell>
          <cell r="P62">
            <v>592</v>
          </cell>
        </row>
        <row r="63">
          <cell r="D63" t="str">
            <v>邻里中心（东部）地块</v>
          </cell>
          <cell r="E63">
            <v>1.43</v>
          </cell>
          <cell r="F63" t="str">
            <v>工业用地</v>
          </cell>
          <cell r="G63">
            <v>606.2</v>
          </cell>
          <cell r="H63">
            <v>357</v>
          </cell>
          <cell r="I63">
            <v>192</v>
          </cell>
          <cell r="J63">
            <v>35.75</v>
          </cell>
          <cell r="K63">
            <v>21.45</v>
          </cell>
          <cell r="L63">
            <v>707.85</v>
          </cell>
          <cell r="M63">
            <v>707.85</v>
          </cell>
          <cell r="N63">
            <v>0</v>
          </cell>
          <cell r="O63">
            <v>0</v>
          </cell>
          <cell r="P63">
            <v>101.65</v>
          </cell>
        </row>
        <row r="64">
          <cell r="D64" t="str">
            <v>长益机械地块</v>
          </cell>
          <cell r="E64">
            <v>3.33</v>
          </cell>
          <cell r="F64" t="str">
            <v>工业用地</v>
          </cell>
          <cell r="G64">
            <v>869.88</v>
          </cell>
          <cell r="H64">
            <v>700</v>
          </cell>
          <cell r="I64">
            <v>50</v>
          </cell>
          <cell r="J64">
            <v>83.25</v>
          </cell>
          <cell r="K64">
            <v>36.63</v>
          </cell>
          <cell r="L64">
            <v>949.05</v>
          </cell>
          <cell r="M64">
            <v>949.05</v>
          </cell>
          <cell r="N64">
            <v>0</v>
          </cell>
          <cell r="O64">
            <v>0</v>
          </cell>
          <cell r="P64">
            <v>79.17</v>
          </cell>
        </row>
        <row r="65">
          <cell r="D65" t="str">
            <v>百茂地块</v>
          </cell>
          <cell r="E65">
            <v>4.67</v>
          </cell>
          <cell r="F65" t="str">
            <v>工业用地</v>
          </cell>
          <cell r="G65">
            <v>1238.12</v>
          </cell>
          <cell r="H65">
            <v>1000</v>
          </cell>
          <cell r="I65">
            <v>70</v>
          </cell>
          <cell r="J65">
            <v>116.75</v>
          </cell>
          <cell r="K65">
            <v>51.37</v>
          </cell>
          <cell r="L65">
            <v>1330.95</v>
          </cell>
          <cell r="M65">
            <v>1330.95</v>
          </cell>
          <cell r="N65">
            <v>0</v>
          </cell>
          <cell r="O65">
            <v>0</v>
          </cell>
          <cell r="P65">
            <v>92.8300000000002</v>
          </cell>
        </row>
        <row r="66">
          <cell r="D66" t="str">
            <v>金康投资有限公司项目  （79批次）地块</v>
          </cell>
          <cell r="E66">
            <v>17.4</v>
          </cell>
          <cell r="F66" t="str">
            <v>工业用地</v>
          </cell>
          <cell r="G66">
            <v>4588.4</v>
          </cell>
          <cell r="H66">
            <v>2437</v>
          </cell>
          <cell r="I66">
            <v>1525</v>
          </cell>
          <cell r="J66">
            <v>435</v>
          </cell>
          <cell r="K66">
            <v>191.4</v>
          </cell>
          <cell r="L66">
            <v>4959</v>
          </cell>
          <cell r="M66">
            <v>4959</v>
          </cell>
          <cell r="N66">
            <v>0</v>
          </cell>
          <cell r="O66">
            <v>0</v>
          </cell>
          <cell r="P66">
            <v>370.6</v>
          </cell>
        </row>
        <row r="67">
          <cell r="D67" t="str">
            <v>金博2期地块</v>
          </cell>
          <cell r="E67">
            <v>33.67</v>
          </cell>
          <cell r="F67" t="str">
            <v>工业用地</v>
          </cell>
          <cell r="G67">
            <v>9822.12</v>
          </cell>
          <cell r="H67">
            <v>4585</v>
          </cell>
          <cell r="I67">
            <v>4025</v>
          </cell>
          <cell r="J67">
            <v>841.75</v>
          </cell>
          <cell r="K67">
            <v>370.37</v>
          </cell>
          <cell r="L67">
            <v>10606.05</v>
          </cell>
          <cell r="M67">
            <v>10606.05</v>
          </cell>
          <cell r="N67">
            <v>0</v>
          </cell>
          <cell r="O67">
            <v>0</v>
          </cell>
          <cell r="P67">
            <v>783.929999999998</v>
          </cell>
        </row>
        <row r="68">
          <cell r="D68" t="str">
            <v>超频三项目二期（含伟源）地块</v>
          </cell>
          <cell r="E68">
            <v>5.4</v>
          </cell>
          <cell r="F68" t="str">
            <v>工业用地</v>
          </cell>
          <cell r="G68">
            <v>1625.4</v>
          </cell>
          <cell r="H68">
            <v>730</v>
          </cell>
          <cell r="I68">
            <v>701</v>
          </cell>
          <cell r="J68">
            <v>135</v>
          </cell>
          <cell r="K68">
            <v>59.4</v>
          </cell>
          <cell r="L68">
            <v>1701</v>
          </cell>
          <cell r="M68">
            <v>1701</v>
          </cell>
          <cell r="N68">
            <v>0</v>
          </cell>
          <cell r="O68">
            <v>0</v>
          </cell>
          <cell r="P68">
            <v>75.5999999999999</v>
          </cell>
        </row>
        <row r="69">
          <cell r="D69" t="str">
            <v>传化物流项目地块</v>
          </cell>
          <cell r="E69">
            <v>7.07</v>
          </cell>
          <cell r="F69" t="str">
            <v>仓储用地</v>
          </cell>
          <cell r="G69">
            <v>1940.52</v>
          </cell>
          <cell r="H69">
            <v>1580</v>
          </cell>
          <cell r="I69">
            <v>106</v>
          </cell>
          <cell r="J69">
            <v>176.75</v>
          </cell>
          <cell r="K69">
            <v>77.77</v>
          </cell>
          <cell r="L69">
            <v>2156.35</v>
          </cell>
          <cell r="M69">
            <v>2156.35</v>
          </cell>
          <cell r="N69">
            <v>0</v>
          </cell>
          <cell r="O69">
            <v>0</v>
          </cell>
          <cell r="P69">
            <v>215.83</v>
          </cell>
        </row>
        <row r="70">
          <cell r="D70" t="str">
            <v>75批次（城晖源砖厂）地块</v>
          </cell>
          <cell r="E70">
            <v>1.53</v>
          </cell>
          <cell r="F70" t="str">
            <v>工业用地</v>
          </cell>
          <cell r="G70">
            <v>471.08</v>
          </cell>
          <cell r="H70">
            <v>241</v>
          </cell>
          <cell r="I70">
            <v>175</v>
          </cell>
          <cell r="J70">
            <v>38.25</v>
          </cell>
          <cell r="K70">
            <v>16.83</v>
          </cell>
          <cell r="L70">
            <v>481.95</v>
          </cell>
          <cell r="M70">
            <v>481.95</v>
          </cell>
          <cell r="N70">
            <v>0</v>
          </cell>
          <cell r="O70">
            <v>0</v>
          </cell>
          <cell r="P70">
            <v>10.87</v>
          </cell>
        </row>
        <row r="71">
          <cell r="D71" t="str">
            <v>高铁片区高新大道、云雾山路、康复路拓宽项目地块</v>
          </cell>
          <cell r="E71">
            <v>16.37</v>
          </cell>
          <cell r="F71" t="str">
            <v>工业用地</v>
          </cell>
          <cell r="G71">
            <v>5703.23</v>
          </cell>
          <cell r="H71">
            <v>4368.3</v>
          </cell>
          <cell r="I71">
            <v>745.61</v>
          </cell>
          <cell r="J71">
            <v>409.25</v>
          </cell>
          <cell r="K71">
            <v>180.07</v>
          </cell>
          <cell r="L71">
            <v>6384.3</v>
          </cell>
          <cell r="M71">
            <v>6384.3</v>
          </cell>
          <cell r="N71">
            <v>0</v>
          </cell>
          <cell r="O71">
            <v>0</v>
          </cell>
          <cell r="P71">
            <v>681.070000000001</v>
          </cell>
        </row>
        <row r="72">
          <cell r="D72" t="str">
            <v>高铁片区道路收回地块</v>
          </cell>
          <cell r="E72">
            <v>3.33</v>
          </cell>
          <cell r="F72" t="str">
            <v>工业用地</v>
          </cell>
          <cell r="G72">
            <v>1249.8</v>
          </cell>
          <cell r="H72">
            <v>1000</v>
          </cell>
          <cell r="I72">
            <v>50</v>
          </cell>
          <cell r="J72">
            <v>149.85</v>
          </cell>
          <cell r="K72">
            <v>49.95</v>
          </cell>
          <cell r="L72">
            <v>1298.7</v>
          </cell>
          <cell r="M72">
            <v>1298.7</v>
          </cell>
          <cell r="N72">
            <v>0</v>
          </cell>
          <cell r="O72">
            <v>0</v>
          </cell>
          <cell r="P72">
            <v>48.9000000000001</v>
          </cell>
        </row>
        <row r="73">
          <cell r="D73" t="str">
            <v>橡塑南边地块</v>
          </cell>
          <cell r="E73">
            <v>3.87</v>
          </cell>
          <cell r="F73" t="str">
            <v>工业用地</v>
          </cell>
          <cell r="G73">
            <v>1837.32</v>
          </cell>
          <cell r="H73">
            <v>1440</v>
          </cell>
          <cell r="I73">
            <v>258</v>
          </cell>
          <cell r="J73">
            <v>96.75</v>
          </cell>
          <cell r="K73">
            <v>42.57</v>
          </cell>
          <cell r="L73">
            <v>1915.65</v>
          </cell>
          <cell r="M73">
            <v>1915.65</v>
          </cell>
          <cell r="N73">
            <v>0</v>
          </cell>
          <cell r="O73">
            <v>0</v>
          </cell>
          <cell r="P73">
            <v>78.3300000000002</v>
          </cell>
        </row>
        <row r="74">
          <cell r="D74" t="str">
            <v>嘉铭茶厂项目地块</v>
          </cell>
          <cell r="E74">
            <v>0.19</v>
          </cell>
          <cell r="F74" t="str">
            <v>工业用地</v>
          </cell>
          <cell r="G74">
            <v>46.84</v>
          </cell>
          <cell r="H74">
            <v>30</v>
          </cell>
          <cell r="I74">
            <v>10</v>
          </cell>
          <cell r="J74">
            <v>4.75</v>
          </cell>
          <cell r="K74">
            <v>2.09</v>
          </cell>
          <cell r="L74">
            <v>54.15</v>
          </cell>
          <cell r="M74">
            <v>54.15</v>
          </cell>
          <cell r="N74">
            <v>0</v>
          </cell>
          <cell r="O74">
            <v>0</v>
          </cell>
          <cell r="P74">
            <v>7.31</v>
          </cell>
        </row>
        <row r="75">
          <cell r="D75" t="str">
            <v>味芝元补征用地地块</v>
          </cell>
          <cell r="E75">
            <v>0.06</v>
          </cell>
          <cell r="F75" t="str">
            <v>工业用地</v>
          </cell>
          <cell r="G75">
            <v>21.61</v>
          </cell>
          <cell r="H75">
            <v>14.45</v>
          </cell>
          <cell r="I75">
            <v>5</v>
          </cell>
          <cell r="J75">
            <v>1.5</v>
          </cell>
          <cell r="K75">
            <v>0.66</v>
          </cell>
          <cell r="L75">
            <v>23.4</v>
          </cell>
          <cell r="M75">
            <v>23.4</v>
          </cell>
          <cell r="N75">
            <v>0</v>
          </cell>
          <cell r="O75">
            <v>0</v>
          </cell>
          <cell r="P75">
            <v>1.79</v>
          </cell>
        </row>
        <row r="76">
          <cell r="D76" t="str">
            <v>农产品加工园用地项目地块</v>
          </cell>
          <cell r="E76">
            <v>0.06</v>
          </cell>
          <cell r="F76" t="str">
            <v>工业用地</v>
          </cell>
          <cell r="G76">
            <v>22.31</v>
          </cell>
          <cell r="H76">
            <v>12.15</v>
          </cell>
          <cell r="I76">
            <v>8</v>
          </cell>
          <cell r="J76">
            <v>1.5</v>
          </cell>
          <cell r="K76">
            <v>0.66</v>
          </cell>
          <cell r="L76">
            <v>23.4</v>
          </cell>
          <cell r="M76">
            <v>23.4</v>
          </cell>
          <cell r="N76">
            <v>0</v>
          </cell>
          <cell r="O76">
            <v>0</v>
          </cell>
          <cell r="P76">
            <v>1.09</v>
          </cell>
        </row>
        <row r="77">
          <cell r="D77" t="str">
            <v>中核核极电缆生产基地地块</v>
          </cell>
          <cell r="E77">
            <v>1.21</v>
          </cell>
          <cell r="F77" t="str">
            <v>工业用地</v>
          </cell>
          <cell r="G77">
            <v>354.76</v>
          </cell>
          <cell r="H77">
            <v>158.7</v>
          </cell>
          <cell r="I77">
            <v>152.5</v>
          </cell>
          <cell r="J77">
            <v>30.25</v>
          </cell>
          <cell r="K77">
            <v>13.31</v>
          </cell>
          <cell r="L77">
            <v>369.05</v>
          </cell>
          <cell r="M77">
            <v>369.05</v>
          </cell>
          <cell r="N77">
            <v>0</v>
          </cell>
          <cell r="O77">
            <v>0</v>
          </cell>
          <cell r="P77">
            <v>14.29</v>
          </cell>
        </row>
        <row r="78">
          <cell r="D78" t="str">
            <v>建筑材料生产基地地块</v>
          </cell>
          <cell r="E78">
            <v>1.06</v>
          </cell>
          <cell r="F78" t="str">
            <v>工业用地</v>
          </cell>
          <cell r="G78">
            <v>509.36</v>
          </cell>
          <cell r="H78">
            <v>269.96</v>
          </cell>
          <cell r="I78">
            <v>197</v>
          </cell>
          <cell r="J78">
            <v>26.5</v>
          </cell>
          <cell r="K78">
            <v>15.9</v>
          </cell>
          <cell r="L78">
            <v>524.7</v>
          </cell>
          <cell r="M78">
            <v>524.7</v>
          </cell>
          <cell r="N78">
            <v>0</v>
          </cell>
          <cell r="O78">
            <v>0</v>
          </cell>
          <cell r="P78">
            <v>15.3400000000001</v>
          </cell>
        </row>
        <row r="79">
          <cell r="D79" t="str">
            <v>益阳市2011年打捆项目二地块</v>
          </cell>
          <cell r="E79">
            <v>0.33</v>
          </cell>
          <cell r="F79" t="str">
            <v>工业用地</v>
          </cell>
          <cell r="G79">
            <v>159.84</v>
          </cell>
          <cell r="H79">
            <v>83.64</v>
          </cell>
          <cell r="I79">
            <v>63</v>
          </cell>
          <cell r="J79">
            <v>8.25</v>
          </cell>
          <cell r="K79">
            <v>4.95</v>
          </cell>
          <cell r="L79">
            <v>163.35</v>
          </cell>
          <cell r="M79">
            <v>163.35</v>
          </cell>
          <cell r="N79">
            <v>0</v>
          </cell>
          <cell r="O79">
            <v>0</v>
          </cell>
          <cell r="P79">
            <v>3.51000000000002</v>
          </cell>
        </row>
        <row r="80">
          <cell r="D80" t="str">
            <v>高新区电子信息化厂房地块</v>
          </cell>
          <cell r="E80">
            <v>0.3</v>
          </cell>
          <cell r="F80" t="str">
            <v>工业用地</v>
          </cell>
          <cell r="G80">
            <v>90.74</v>
          </cell>
          <cell r="H80">
            <v>45.69</v>
          </cell>
          <cell r="I80">
            <v>34.25</v>
          </cell>
          <cell r="J80">
            <v>7.5</v>
          </cell>
          <cell r="K80">
            <v>3.3</v>
          </cell>
          <cell r="L80">
            <v>91.5</v>
          </cell>
          <cell r="M80">
            <v>91.5</v>
          </cell>
          <cell r="N80">
            <v>0</v>
          </cell>
          <cell r="O80">
            <v>0</v>
          </cell>
          <cell r="P80">
            <v>0.760000000000005</v>
          </cell>
        </row>
        <row r="81">
          <cell r="D81" t="str">
            <v>弘基矿业收回地块</v>
          </cell>
          <cell r="E81">
            <v>4.85</v>
          </cell>
          <cell r="F81" t="str">
            <v>工业用地</v>
          </cell>
          <cell r="G81">
            <v>1840.76</v>
          </cell>
          <cell r="H81">
            <v>1182.8</v>
          </cell>
          <cell r="I81">
            <v>502.76</v>
          </cell>
          <cell r="J81">
            <v>101.85</v>
          </cell>
          <cell r="K81">
            <v>53.35</v>
          </cell>
          <cell r="L81">
            <v>1891.5</v>
          </cell>
          <cell r="M81">
            <v>1891.5</v>
          </cell>
          <cell r="N81">
            <v>0</v>
          </cell>
          <cell r="O81">
            <v>0</v>
          </cell>
          <cell r="P81">
            <v>50.7400000000002</v>
          </cell>
        </row>
        <row r="82">
          <cell r="D82" t="str">
            <v>白云家用电器收回地块</v>
          </cell>
          <cell r="E82">
            <v>0.18</v>
          </cell>
          <cell r="F82" t="str">
            <v>工业用地</v>
          </cell>
          <cell r="G82">
            <v>68.94</v>
          </cell>
          <cell r="H82">
            <v>59.8</v>
          </cell>
          <cell r="I82">
            <v>2.66</v>
          </cell>
          <cell r="J82">
            <v>4.5</v>
          </cell>
          <cell r="K82">
            <v>1.98</v>
          </cell>
          <cell r="L82">
            <v>70.2</v>
          </cell>
          <cell r="M82">
            <v>70.2</v>
          </cell>
          <cell r="N82">
            <v>0</v>
          </cell>
          <cell r="O82">
            <v>0</v>
          </cell>
          <cell r="P82">
            <v>1.26000000000001</v>
          </cell>
        </row>
        <row r="83">
          <cell r="D83" t="str">
            <v>华昌锑业收回地块</v>
          </cell>
          <cell r="E83">
            <v>3.4</v>
          </cell>
          <cell r="F83" t="str">
            <v>工业用地</v>
          </cell>
          <cell r="G83">
            <v>1203.4</v>
          </cell>
          <cell r="H83">
            <v>1030</v>
          </cell>
          <cell r="I83">
            <v>51</v>
          </cell>
          <cell r="J83">
            <v>85</v>
          </cell>
          <cell r="K83">
            <v>37.4</v>
          </cell>
          <cell r="L83">
            <v>1326</v>
          </cell>
          <cell r="M83">
            <v>1326</v>
          </cell>
          <cell r="N83">
            <v>0</v>
          </cell>
          <cell r="O83">
            <v>0</v>
          </cell>
          <cell r="P83">
            <v>122.6</v>
          </cell>
        </row>
        <row r="84">
          <cell r="D84" t="str">
            <v>北大新世界学校用地（69批次）地块</v>
          </cell>
          <cell r="E84">
            <v>16.13</v>
          </cell>
          <cell r="F84" t="str">
            <v>教育用地</v>
          </cell>
          <cell r="G84">
            <v>12064.8</v>
          </cell>
          <cell r="H84">
            <v>5047</v>
          </cell>
          <cell r="I84">
            <v>6050</v>
          </cell>
          <cell r="J84">
            <v>725.85</v>
          </cell>
          <cell r="K84">
            <v>241.95</v>
          </cell>
          <cell r="L84">
            <v>15388.02</v>
          </cell>
          <cell r="M84">
            <v>15388.02</v>
          </cell>
          <cell r="N84">
            <v>0</v>
          </cell>
          <cell r="O84">
            <v>0</v>
          </cell>
          <cell r="P84">
            <v>3323.22</v>
          </cell>
        </row>
        <row r="85">
          <cell r="D85" t="str">
            <v>立波学校地块</v>
          </cell>
          <cell r="E85">
            <v>16.8</v>
          </cell>
          <cell r="F85" t="str">
            <v>教育用地</v>
          </cell>
          <cell r="G85">
            <v>8592</v>
          </cell>
          <cell r="H85">
            <v>4284</v>
          </cell>
          <cell r="I85">
            <v>3300</v>
          </cell>
          <cell r="J85">
            <v>756</v>
          </cell>
          <cell r="K85">
            <v>252</v>
          </cell>
          <cell r="L85">
            <v>13708.8</v>
          </cell>
          <cell r="M85">
            <v>13708.8</v>
          </cell>
          <cell r="N85">
            <v>0</v>
          </cell>
          <cell r="O85">
            <v>0</v>
          </cell>
          <cell r="P85">
            <v>5116.8</v>
          </cell>
        </row>
        <row r="86">
          <cell r="D86" t="str">
            <v>消防五合一剩余部分地块</v>
          </cell>
          <cell r="E86">
            <v>2.33</v>
          </cell>
          <cell r="F86" t="str">
            <v>公用设施用地</v>
          </cell>
          <cell r="G86">
            <v>1121.4684</v>
          </cell>
          <cell r="H86">
            <v>548.6684</v>
          </cell>
          <cell r="I86">
            <v>433</v>
          </cell>
          <cell r="J86">
            <v>104.85</v>
          </cell>
          <cell r="K86">
            <v>34.95</v>
          </cell>
          <cell r="L86">
            <v>2264.76</v>
          </cell>
          <cell r="M86">
            <v>2264.76</v>
          </cell>
          <cell r="N86">
            <v>0</v>
          </cell>
          <cell r="O86">
            <v>0</v>
          </cell>
          <cell r="P86">
            <v>1143.2916</v>
          </cell>
        </row>
        <row r="87">
          <cell r="D87" t="str">
            <v>清溪文化地块</v>
          </cell>
          <cell r="E87">
            <v>7.47</v>
          </cell>
          <cell r="F87" t="str">
            <v>文化设施用地</v>
          </cell>
          <cell r="G87">
            <v>4152.2</v>
          </cell>
          <cell r="H87">
            <v>1904</v>
          </cell>
          <cell r="I87">
            <v>1800</v>
          </cell>
          <cell r="J87">
            <v>336.15</v>
          </cell>
          <cell r="K87">
            <v>112.05</v>
          </cell>
          <cell r="L87">
            <v>7260.84</v>
          </cell>
          <cell r="M87">
            <v>7260.84</v>
          </cell>
          <cell r="N87">
            <v>0</v>
          </cell>
          <cell r="O87">
            <v>0</v>
          </cell>
          <cell r="P87">
            <v>3108.64</v>
          </cell>
        </row>
        <row r="88">
          <cell r="D88" t="str">
            <v>交投银城一号地地块</v>
          </cell>
          <cell r="E88">
            <v>8</v>
          </cell>
          <cell r="F88" t="str">
            <v>城镇住宅用地</v>
          </cell>
          <cell r="G88">
            <v>18154</v>
          </cell>
          <cell r="H88">
            <v>7556</v>
          </cell>
          <cell r="I88">
            <v>3111</v>
          </cell>
          <cell r="J88">
            <v>4212</v>
          </cell>
          <cell r="K88">
            <v>3275</v>
          </cell>
          <cell r="L88">
            <v>24840</v>
          </cell>
          <cell r="M88">
            <v>24840</v>
          </cell>
          <cell r="N88">
            <v>0</v>
          </cell>
          <cell r="O88">
            <v>0</v>
          </cell>
          <cell r="P88">
            <v>6686</v>
          </cell>
        </row>
        <row r="89">
          <cell r="D89" t="str">
            <v>益阳市2016年第五批次（地块一）地块</v>
          </cell>
          <cell r="E89">
            <v>6.59</v>
          </cell>
          <cell r="F89" t="str">
            <v>工业用地</v>
          </cell>
          <cell r="G89">
            <v>2544.98</v>
          </cell>
          <cell r="H89">
            <v>1632</v>
          </cell>
          <cell r="I89">
            <v>702.1</v>
          </cell>
          <cell r="J89">
            <v>138.39</v>
          </cell>
          <cell r="K89">
            <v>72.49</v>
          </cell>
          <cell r="L89">
            <v>2570.1</v>
          </cell>
          <cell r="M89">
            <v>2570.1</v>
          </cell>
          <cell r="N89">
            <v>0</v>
          </cell>
          <cell r="O89">
            <v>0</v>
          </cell>
          <cell r="P89">
            <v>25.1200000000003</v>
          </cell>
        </row>
        <row r="90">
          <cell r="D90" t="str">
            <v>机关二院地块</v>
          </cell>
          <cell r="E90">
            <v>6.23</v>
          </cell>
          <cell r="F90" t="str">
            <v>城镇住宅用地</v>
          </cell>
          <cell r="G90">
            <v>26845</v>
          </cell>
          <cell r="H90">
            <v>14010</v>
          </cell>
          <cell r="I90">
            <v>7231</v>
          </cell>
          <cell r="J90">
            <v>934</v>
          </cell>
          <cell r="K90">
            <v>4670</v>
          </cell>
          <cell r="L90">
            <v>26913.6</v>
          </cell>
          <cell r="M90">
            <v>26913.6</v>
          </cell>
          <cell r="N90">
            <v>0</v>
          </cell>
          <cell r="O90">
            <v>0</v>
          </cell>
          <cell r="P90">
            <v>68.5999999999985</v>
          </cell>
        </row>
        <row r="91">
          <cell r="D91" t="str">
            <v>碧波豪苑地块</v>
          </cell>
          <cell r="E91">
            <v>4.53</v>
          </cell>
          <cell r="F91" t="str">
            <v>城镇住宅用地</v>
          </cell>
          <cell r="G91">
            <v>14880.4</v>
          </cell>
          <cell r="H91">
            <v>10219.5</v>
          </cell>
          <cell r="I91">
            <v>2680</v>
          </cell>
          <cell r="J91">
            <v>618.3</v>
          </cell>
          <cell r="K91">
            <v>1362.6</v>
          </cell>
          <cell r="L91">
            <v>19569.6</v>
          </cell>
          <cell r="M91">
            <v>19569.6</v>
          </cell>
          <cell r="N91">
            <v>0</v>
          </cell>
          <cell r="O91">
            <v>0</v>
          </cell>
          <cell r="P91">
            <v>4689.2</v>
          </cell>
        </row>
        <row r="92">
          <cell r="D92" t="str">
            <v>农药厂地块</v>
          </cell>
          <cell r="E92">
            <v>2.46</v>
          </cell>
          <cell r="F92" t="str">
            <v>工业用地</v>
          </cell>
          <cell r="G92">
            <v>1357.2</v>
          </cell>
          <cell r="H92">
            <v>826</v>
          </cell>
          <cell r="I92">
            <v>426</v>
          </cell>
          <cell r="J92">
            <v>68.4</v>
          </cell>
          <cell r="K92">
            <v>36.8</v>
          </cell>
          <cell r="L92">
            <v>1648.2</v>
          </cell>
          <cell r="M92">
            <v>1648.2</v>
          </cell>
          <cell r="N92">
            <v>0</v>
          </cell>
          <cell r="O92">
            <v>0</v>
          </cell>
          <cell r="P92">
            <v>291</v>
          </cell>
        </row>
        <row r="93">
          <cell r="D93" t="str">
            <v>北辰阳光城地块</v>
          </cell>
          <cell r="E93">
            <v>2.32</v>
          </cell>
          <cell r="F93" t="str">
            <v>城镇住宅用地</v>
          </cell>
          <cell r="G93">
            <v>8644.6</v>
          </cell>
          <cell r="H93">
            <v>5230.5</v>
          </cell>
          <cell r="I93">
            <v>2368</v>
          </cell>
          <cell r="J93">
            <v>348.7</v>
          </cell>
          <cell r="K93">
            <v>697.4</v>
          </cell>
          <cell r="L93">
            <v>10022.4</v>
          </cell>
          <cell r="M93">
            <v>10022.4</v>
          </cell>
          <cell r="N93">
            <v>0</v>
          </cell>
          <cell r="O93">
            <v>0</v>
          </cell>
          <cell r="P93">
            <v>1377.8</v>
          </cell>
        </row>
        <row r="94">
          <cell r="D94" t="str">
            <v>金山夜宵城地块</v>
          </cell>
          <cell r="E94">
            <v>2.85</v>
          </cell>
          <cell r="F94" t="str">
            <v>餐饮用地</v>
          </cell>
          <cell r="G94">
            <v>1958.2</v>
          </cell>
          <cell r="H94">
            <v>903.5</v>
          </cell>
          <cell r="I94">
            <v>674</v>
          </cell>
          <cell r="J94">
            <v>226.9</v>
          </cell>
          <cell r="K94">
            <v>153.8</v>
          </cell>
          <cell r="L94">
            <v>9340.875</v>
          </cell>
          <cell r="M94">
            <v>9340.875</v>
          </cell>
          <cell r="N94">
            <v>0</v>
          </cell>
          <cell r="O94">
            <v>0</v>
          </cell>
          <cell r="P94">
            <v>7382.675</v>
          </cell>
        </row>
        <row r="95">
          <cell r="D95" t="str">
            <v>当代华府地块</v>
          </cell>
          <cell r="E95">
            <v>8.52</v>
          </cell>
          <cell r="F95" t="str">
            <v>城镇住宅用地</v>
          </cell>
          <cell r="G95">
            <v>5206.25</v>
          </cell>
          <cell r="H95">
            <v>3162.5</v>
          </cell>
          <cell r="I95">
            <v>1550</v>
          </cell>
          <cell r="J95">
            <v>338.75</v>
          </cell>
          <cell r="K95">
            <v>155</v>
          </cell>
          <cell r="L95">
            <v>36806.4</v>
          </cell>
          <cell r="M95">
            <v>36806.4</v>
          </cell>
          <cell r="N95">
            <v>0</v>
          </cell>
          <cell r="O95">
            <v>0</v>
          </cell>
          <cell r="P95">
            <v>31600.15</v>
          </cell>
        </row>
        <row r="96">
          <cell r="D96" t="str">
            <v>原马良粮食储备库地块</v>
          </cell>
          <cell r="E96">
            <v>3.13</v>
          </cell>
          <cell r="F96" t="str">
            <v>城镇住宅用地</v>
          </cell>
          <cell r="G96">
            <v>708.576</v>
          </cell>
          <cell r="H96">
            <v>522.576</v>
          </cell>
          <cell r="I96">
            <v>114</v>
          </cell>
          <cell r="J96">
            <v>54</v>
          </cell>
          <cell r="K96">
            <v>18</v>
          </cell>
          <cell r="L96">
            <v>2691</v>
          </cell>
          <cell r="M96">
            <v>2691</v>
          </cell>
          <cell r="N96">
            <v>0</v>
          </cell>
          <cell r="O96">
            <v>0</v>
          </cell>
          <cell r="P96">
            <v>1982.424</v>
          </cell>
        </row>
        <row r="97">
          <cell r="D97" t="str">
            <v>万象地产地块</v>
          </cell>
          <cell r="E97">
            <v>0.31</v>
          </cell>
          <cell r="F97" t="str">
            <v>城镇住宅用地</v>
          </cell>
          <cell r="G97">
            <v>225.658594128</v>
          </cell>
          <cell r="H97">
            <v>134.9988</v>
          </cell>
          <cell r="I97">
            <v>55.6195056</v>
          </cell>
          <cell r="J97">
            <v>16.68585168</v>
          </cell>
          <cell r="K97">
            <v>18.354436848</v>
          </cell>
          <cell r="L97">
            <v>695.175</v>
          </cell>
          <cell r="M97">
            <v>695.175</v>
          </cell>
          <cell r="N97">
            <v>0</v>
          </cell>
          <cell r="O97">
            <v>0</v>
          </cell>
          <cell r="P97">
            <v>469.516405872</v>
          </cell>
        </row>
        <row r="98">
          <cell r="D98" t="str">
            <v>恒大地产地块</v>
          </cell>
          <cell r="E98">
            <v>1.47</v>
          </cell>
          <cell r="F98" t="str">
            <v>城镇住宅用地</v>
          </cell>
          <cell r="G98">
            <v>1070.058494736</v>
          </cell>
          <cell r="H98">
            <v>640.1556</v>
          </cell>
          <cell r="I98">
            <v>263.7441072</v>
          </cell>
          <cell r="J98">
            <v>79.12323216</v>
          </cell>
          <cell r="K98">
            <v>87.035555376</v>
          </cell>
          <cell r="L98">
            <v>3296.475</v>
          </cell>
          <cell r="M98">
            <v>3296.475</v>
          </cell>
          <cell r="N98">
            <v>0</v>
          </cell>
          <cell r="O98">
            <v>0</v>
          </cell>
          <cell r="P98">
            <v>2226.416505264</v>
          </cell>
        </row>
        <row r="99">
          <cell r="D99" t="str">
            <v>长春经开区普通商品房地</v>
          </cell>
          <cell r="E99">
            <v>2.47</v>
          </cell>
          <cell r="F99" t="str">
            <v>城镇住宅用地</v>
          </cell>
          <cell r="G99">
            <v>6351.928</v>
          </cell>
          <cell r="H99">
            <v>3800</v>
          </cell>
          <cell r="I99">
            <v>1565.6</v>
          </cell>
          <cell r="J99">
            <v>469.68</v>
          </cell>
          <cell r="K99">
            <v>516.648</v>
          </cell>
          <cell r="L99">
            <v>7669.35</v>
          </cell>
          <cell r="M99">
            <v>7669.35</v>
          </cell>
          <cell r="N99">
            <v>0</v>
          </cell>
          <cell r="O99">
            <v>0</v>
          </cell>
          <cell r="P99">
            <v>1317.422</v>
          </cell>
        </row>
        <row r="100">
          <cell r="D100" t="str">
            <v>益阳市2020年第四十四批次地块</v>
          </cell>
          <cell r="E100">
            <v>10</v>
          </cell>
          <cell r="F100" t="str">
            <v>城镇住宅用地</v>
          </cell>
          <cell r="G100">
            <v>4030</v>
          </cell>
          <cell r="H100">
            <v>2400</v>
          </cell>
          <cell r="I100">
            <v>1000</v>
          </cell>
          <cell r="J100">
            <v>300</v>
          </cell>
          <cell r="K100">
            <v>330</v>
          </cell>
          <cell r="L100">
            <v>17010</v>
          </cell>
          <cell r="M100">
            <v>17010</v>
          </cell>
          <cell r="N100">
            <v>0</v>
          </cell>
          <cell r="O100">
            <v>0</v>
          </cell>
          <cell r="P100">
            <v>12980</v>
          </cell>
        </row>
        <row r="101">
          <cell r="D101" t="str">
            <v>益阳市2020年第七批次三地块</v>
          </cell>
          <cell r="E101">
            <v>0.05</v>
          </cell>
          <cell r="F101" t="str">
            <v>城镇住宅用地</v>
          </cell>
          <cell r="G101">
            <v>19.68094744</v>
          </cell>
          <cell r="H101">
            <v>11.774</v>
          </cell>
          <cell r="I101">
            <v>4.850888</v>
          </cell>
          <cell r="J101">
            <v>1.4552664</v>
          </cell>
          <cell r="K101">
            <v>1.60079304</v>
          </cell>
          <cell r="L101">
            <v>85.05</v>
          </cell>
          <cell r="M101">
            <v>85.05</v>
          </cell>
          <cell r="N101">
            <v>0</v>
          </cell>
          <cell r="O101">
            <v>0</v>
          </cell>
          <cell r="P101">
            <v>65.36905256</v>
          </cell>
        </row>
        <row r="102">
          <cell r="D102" t="str">
            <v>益阳市2020年第七批次地块六</v>
          </cell>
          <cell r="E102">
            <v>1.76</v>
          </cell>
          <cell r="F102" t="str">
            <v>城镇住宅用地</v>
          </cell>
          <cell r="G102">
            <v>692.769349888</v>
          </cell>
          <cell r="H102">
            <v>414.4448</v>
          </cell>
          <cell r="I102">
            <v>170.7512576</v>
          </cell>
          <cell r="J102">
            <v>51.22537728</v>
          </cell>
          <cell r="K102">
            <v>56.347915008</v>
          </cell>
          <cell r="L102">
            <v>3946.8</v>
          </cell>
          <cell r="M102">
            <v>3946.8</v>
          </cell>
          <cell r="N102">
            <v>0</v>
          </cell>
          <cell r="O102">
            <v>0</v>
          </cell>
          <cell r="P102">
            <v>3254.030650112</v>
          </cell>
        </row>
        <row r="103">
          <cell r="D103" t="str">
            <v>益阳市2020年第七批次地块七</v>
          </cell>
          <cell r="E103">
            <v>1.16</v>
          </cell>
          <cell r="F103" t="str">
            <v>城镇住宅用地</v>
          </cell>
          <cell r="G103">
            <v>456.597980608</v>
          </cell>
          <cell r="H103">
            <v>273.1568</v>
          </cell>
          <cell r="I103">
            <v>112.5406016</v>
          </cell>
          <cell r="J103">
            <v>33.76218048</v>
          </cell>
          <cell r="K103">
            <v>37.138398528</v>
          </cell>
          <cell r="L103">
            <v>2601.3</v>
          </cell>
          <cell r="M103">
            <v>2601.3</v>
          </cell>
          <cell r="N103">
            <v>0</v>
          </cell>
          <cell r="O103">
            <v>0</v>
          </cell>
          <cell r="P103">
            <v>2144.702019392</v>
          </cell>
        </row>
        <row r="104">
          <cell r="D104" t="str">
            <v>益阳市2020年第七批次地块八地块</v>
          </cell>
          <cell r="E104">
            <v>2.31</v>
          </cell>
          <cell r="F104" t="str">
            <v>城镇住宅用地</v>
          </cell>
          <cell r="G104">
            <v>909.259771728</v>
          </cell>
          <cell r="H104">
            <v>543.9588</v>
          </cell>
          <cell r="I104">
            <v>224.1110256</v>
          </cell>
          <cell r="J104">
            <v>67.23330768</v>
          </cell>
          <cell r="K104">
            <v>73.956638448</v>
          </cell>
          <cell r="L104">
            <v>5180.175</v>
          </cell>
          <cell r="M104">
            <v>5180.175</v>
          </cell>
          <cell r="N104">
            <v>0</v>
          </cell>
          <cell r="O104">
            <v>0</v>
          </cell>
          <cell r="P104">
            <v>4270.915228272</v>
          </cell>
        </row>
        <row r="105">
          <cell r="D105" t="str">
            <v>益阳市2020年第七批次地块九</v>
          </cell>
          <cell r="E105">
            <v>0.97</v>
          </cell>
          <cell r="F105" t="str">
            <v>城镇住宅用地</v>
          </cell>
          <cell r="G105">
            <v>381.810380336</v>
          </cell>
          <cell r="H105">
            <v>228.4156</v>
          </cell>
          <cell r="I105">
            <v>94.1072272</v>
          </cell>
          <cell r="J105">
            <v>28.23216816</v>
          </cell>
          <cell r="K105">
            <v>31.055384976</v>
          </cell>
          <cell r="L105">
            <v>2175.225</v>
          </cell>
          <cell r="M105">
            <v>2175.225</v>
          </cell>
          <cell r="N105">
            <v>0</v>
          </cell>
          <cell r="O105">
            <v>0</v>
          </cell>
          <cell r="P105">
            <v>1793.414619664</v>
          </cell>
        </row>
        <row r="106">
          <cell r="D106" t="str">
            <v>益阳市2020年第七批次地块一</v>
          </cell>
          <cell r="E106">
            <v>2.17</v>
          </cell>
          <cell r="F106" t="str">
            <v>工业用地</v>
          </cell>
          <cell r="G106">
            <v>835.4451392</v>
          </cell>
          <cell r="H106">
            <v>510.9916</v>
          </cell>
          <cell r="I106">
            <v>210.5285392</v>
          </cell>
          <cell r="J106">
            <v>54.25</v>
          </cell>
          <cell r="K106">
            <v>59.675</v>
          </cell>
          <cell r="L106">
            <v>846.3</v>
          </cell>
          <cell r="M106">
            <v>846.3</v>
          </cell>
          <cell r="N106">
            <v>0</v>
          </cell>
          <cell r="O106">
            <v>0</v>
          </cell>
          <cell r="P106">
            <v>10.8548608</v>
          </cell>
        </row>
        <row r="107">
          <cell r="D107" t="str">
            <v>中铁搅拌厂地块</v>
          </cell>
          <cell r="E107">
            <v>2.13</v>
          </cell>
          <cell r="F107" t="str">
            <v>工业用地</v>
          </cell>
          <cell r="G107">
            <v>571.21888</v>
          </cell>
          <cell r="H107">
            <v>350.24</v>
          </cell>
          <cell r="I107">
            <v>144.29888</v>
          </cell>
          <cell r="J107">
            <v>53.25</v>
          </cell>
          <cell r="K107">
            <v>23.43</v>
          </cell>
          <cell r="L107">
            <v>649.65</v>
          </cell>
          <cell r="M107">
            <v>649.65</v>
          </cell>
          <cell r="N107">
            <v>0</v>
          </cell>
          <cell r="O107">
            <v>0</v>
          </cell>
          <cell r="P107">
            <v>78.43112</v>
          </cell>
        </row>
        <row r="108">
          <cell r="D108" t="str">
            <v>停保场地块</v>
          </cell>
          <cell r="E108">
            <v>0.8</v>
          </cell>
          <cell r="F108" t="str">
            <v>工业用地</v>
          </cell>
          <cell r="G108">
            <v>172.824</v>
          </cell>
          <cell r="H108">
            <v>102</v>
          </cell>
          <cell r="I108">
            <v>42.024</v>
          </cell>
          <cell r="J108">
            <v>20</v>
          </cell>
          <cell r="K108">
            <v>8.8</v>
          </cell>
          <cell r="L108">
            <v>244</v>
          </cell>
          <cell r="M108">
            <v>244</v>
          </cell>
          <cell r="N108">
            <v>0</v>
          </cell>
          <cell r="O108">
            <v>0</v>
          </cell>
          <cell r="P108">
            <v>71.176</v>
          </cell>
        </row>
        <row r="109">
          <cell r="D109" t="str">
            <v>含铜危废、汽车拆解地块</v>
          </cell>
          <cell r="E109">
            <v>4</v>
          </cell>
          <cell r="F109" t="str">
            <v>工业用地</v>
          </cell>
          <cell r="G109">
            <v>1217.12</v>
          </cell>
          <cell r="H109">
            <v>760</v>
          </cell>
          <cell r="I109">
            <v>313.12</v>
          </cell>
          <cell r="J109">
            <v>100</v>
          </cell>
          <cell r="K109">
            <v>44</v>
          </cell>
          <cell r="L109">
            <v>1220</v>
          </cell>
          <cell r="M109">
            <v>1220</v>
          </cell>
          <cell r="N109">
            <v>0</v>
          </cell>
          <cell r="O109">
            <v>0</v>
          </cell>
          <cell r="P109">
            <v>2.88000000000011</v>
          </cell>
        </row>
        <row r="110">
          <cell r="D110" t="str">
            <v>群展电子、众邦精密、宏盛电子地块</v>
          </cell>
          <cell r="E110">
            <v>18.87</v>
          </cell>
          <cell r="F110" t="str">
            <v>工业用地</v>
          </cell>
          <cell r="G110">
            <v>6366.856</v>
          </cell>
          <cell r="H110">
            <v>4028</v>
          </cell>
          <cell r="I110">
            <v>1659.536</v>
          </cell>
          <cell r="J110">
            <v>471.75</v>
          </cell>
          <cell r="K110">
            <v>207.57</v>
          </cell>
          <cell r="L110">
            <v>7359.3</v>
          </cell>
          <cell r="M110">
            <v>7359.3</v>
          </cell>
          <cell r="N110">
            <v>0</v>
          </cell>
          <cell r="O110">
            <v>0</v>
          </cell>
          <cell r="P110">
            <v>992.444</v>
          </cell>
        </row>
        <row r="111">
          <cell r="D111" t="str">
            <v>工业用地地块</v>
          </cell>
          <cell r="E111">
            <v>3.33</v>
          </cell>
          <cell r="F111" t="str">
            <v>工业用地</v>
          </cell>
          <cell r="G111">
            <v>1249.48</v>
          </cell>
          <cell r="H111">
            <v>800</v>
          </cell>
          <cell r="I111">
            <v>329.6</v>
          </cell>
          <cell r="J111">
            <v>83.25</v>
          </cell>
          <cell r="K111">
            <v>36.63</v>
          </cell>
          <cell r="L111">
            <v>1298.7</v>
          </cell>
          <cell r="M111">
            <v>1298.7</v>
          </cell>
          <cell r="N111">
            <v>0</v>
          </cell>
          <cell r="O111">
            <v>0</v>
          </cell>
          <cell r="P111">
            <v>49.22</v>
          </cell>
        </row>
        <row r="112">
          <cell r="D112" t="str">
            <v>金康线路板地块</v>
          </cell>
          <cell r="E112">
            <v>15.6</v>
          </cell>
          <cell r="F112" t="str">
            <v>工业用地</v>
          </cell>
          <cell r="G112">
            <v>5848.128</v>
          </cell>
          <cell r="H112">
            <v>3744</v>
          </cell>
          <cell r="I112">
            <v>1542.528</v>
          </cell>
          <cell r="J112">
            <v>390</v>
          </cell>
          <cell r="K112">
            <v>171.6</v>
          </cell>
          <cell r="L112">
            <v>6084</v>
          </cell>
          <cell r="M112">
            <v>6084</v>
          </cell>
          <cell r="N112">
            <v>0</v>
          </cell>
          <cell r="O112">
            <v>0</v>
          </cell>
          <cell r="P112">
            <v>235.871999999999</v>
          </cell>
        </row>
        <row r="113">
          <cell r="D113" t="str">
            <v>莱通光学、电子产业园污水处理厂地块</v>
          </cell>
          <cell r="E113">
            <v>7.93</v>
          </cell>
          <cell r="F113" t="str">
            <v>工业用地</v>
          </cell>
          <cell r="G113">
            <v>2691.528</v>
          </cell>
          <cell r="H113">
            <v>1704</v>
          </cell>
          <cell r="I113">
            <v>702.048</v>
          </cell>
          <cell r="J113">
            <v>198.25</v>
          </cell>
          <cell r="K113">
            <v>87.23</v>
          </cell>
          <cell r="L113">
            <v>3092.7</v>
          </cell>
          <cell r="M113">
            <v>3092.7</v>
          </cell>
          <cell r="N113">
            <v>0</v>
          </cell>
          <cell r="O113">
            <v>0</v>
          </cell>
          <cell r="P113">
            <v>401.172</v>
          </cell>
        </row>
        <row r="114">
          <cell r="D114" t="str">
            <v>益阳市2021年第二十八批次地块</v>
          </cell>
          <cell r="E114">
            <v>31.33</v>
          </cell>
          <cell r="F114" t="str">
            <v>工业用地</v>
          </cell>
          <cell r="G114">
            <v>11746.12</v>
          </cell>
          <cell r="H114">
            <v>7520</v>
          </cell>
          <cell r="I114">
            <v>3098.24</v>
          </cell>
          <cell r="J114">
            <v>783.25</v>
          </cell>
          <cell r="K114">
            <v>344.63</v>
          </cell>
          <cell r="L114">
            <v>12218.7</v>
          </cell>
          <cell r="M114">
            <v>12218.7</v>
          </cell>
          <cell r="N114">
            <v>0</v>
          </cell>
          <cell r="O114">
            <v>0</v>
          </cell>
          <cell r="P114">
            <v>472.580000000002</v>
          </cell>
        </row>
        <row r="115">
          <cell r="D115" t="str">
            <v>益阳市2021年第二十九批次地块</v>
          </cell>
          <cell r="E115">
            <v>16.33</v>
          </cell>
          <cell r="F115" t="str">
            <v>工业用地</v>
          </cell>
          <cell r="G115">
            <v>7600.24</v>
          </cell>
          <cell r="H115">
            <v>4920</v>
          </cell>
          <cell r="I115">
            <v>2027.04</v>
          </cell>
          <cell r="J115">
            <v>408.25</v>
          </cell>
          <cell r="K115">
            <v>244.95</v>
          </cell>
          <cell r="L115">
            <v>8083.35</v>
          </cell>
          <cell r="M115">
            <v>8083.35</v>
          </cell>
          <cell r="N115">
            <v>0</v>
          </cell>
          <cell r="O115">
            <v>0</v>
          </cell>
          <cell r="P115">
            <v>483.110000000001</v>
          </cell>
        </row>
        <row r="116">
          <cell r="D116" t="str">
            <v>原景泰峰地块</v>
          </cell>
          <cell r="E116">
            <v>1.47</v>
          </cell>
          <cell r="F116" t="str">
            <v>城镇住宅用地</v>
          </cell>
          <cell r="G116">
            <v>4232</v>
          </cell>
          <cell r="H116">
            <v>3432</v>
          </cell>
          <cell r="I116">
            <v>300</v>
          </cell>
          <cell r="J116">
            <v>300</v>
          </cell>
          <cell r="K116">
            <v>200</v>
          </cell>
          <cell r="L116">
            <v>4564.35</v>
          </cell>
          <cell r="M116">
            <v>4564.35</v>
          </cell>
          <cell r="N116">
            <v>0</v>
          </cell>
          <cell r="O116">
            <v>0</v>
          </cell>
          <cell r="P116">
            <v>332.35</v>
          </cell>
        </row>
        <row r="117">
          <cell r="D117" t="str">
            <v>原电容器厂地块</v>
          </cell>
          <cell r="E117">
            <v>2.33</v>
          </cell>
          <cell r="F117" t="str">
            <v>城镇住宅用地</v>
          </cell>
          <cell r="G117">
            <v>5774</v>
          </cell>
          <cell r="H117">
            <v>4674</v>
          </cell>
          <cell r="I117">
            <v>400</v>
          </cell>
          <cell r="J117">
            <v>400</v>
          </cell>
          <cell r="K117">
            <v>300</v>
          </cell>
          <cell r="L117">
            <v>7234.65</v>
          </cell>
          <cell r="M117">
            <v>7234.65</v>
          </cell>
          <cell r="N117">
            <v>0</v>
          </cell>
          <cell r="O117">
            <v>0</v>
          </cell>
          <cell r="P117">
            <v>1460.65</v>
          </cell>
        </row>
        <row r="118">
          <cell r="D118" t="str">
            <v>原森华林业地块</v>
          </cell>
          <cell r="E118">
            <v>3</v>
          </cell>
          <cell r="F118" t="str">
            <v>城镇住宅用地</v>
          </cell>
          <cell r="G118">
            <v>7887</v>
          </cell>
          <cell r="H118">
            <v>5587</v>
          </cell>
          <cell r="I118">
            <v>1000</v>
          </cell>
          <cell r="J118">
            <v>500</v>
          </cell>
          <cell r="K118">
            <v>800</v>
          </cell>
          <cell r="L118">
            <v>9315</v>
          </cell>
          <cell r="M118">
            <v>9315</v>
          </cell>
          <cell r="N118">
            <v>0</v>
          </cell>
          <cell r="O118">
            <v>0</v>
          </cell>
          <cell r="P118">
            <v>1428</v>
          </cell>
        </row>
        <row r="119">
          <cell r="D119" t="str">
            <v>明清古巷（17号地块）</v>
          </cell>
          <cell r="E119">
            <v>7.27</v>
          </cell>
          <cell r="F119" t="str">
            <v>其他商服用地</v>
          </cell>
          <cell r="G119">
            <v>20500</v>
          </cell>
          <cell r="H119">
            <v>15000</v>
          </cell>
          <cell r="I119">
            <v>2000</v>
          </cell>
          <cell r="J119">
            <v>1500</v>
          </cell>
          <cell r="K119">
            <v>2000</v>
          </cell>
          <cell r="L119">
            <v>34510.69</v>
          </cell>
          <cell r="M119">
            <v>34510.69</v>
          </cell>
          <cell r="N119">
            <v>0</v>
          </cell>
          <cell r="O119">
            <v>0</v>
          </cell>
          <cell r="P119">
            <v>14010.69</v>
          </cell>
        </row>
        <row r="120">
          <cell r="D120" t="str">
            <v>龙舟农机旁商住地块</v>
          </cell>
          <cell r="E120">
            <v>3.33</v>
          </cell>
          <cell r="F120" t="str">
            <v>城镇住宅用地</v>
          </cell>
          <cell r="G120">
            <v>6320</v>
          </cell>
          <cell r="H120">
            <v>5000</v>
          </cell>
          <cell r="I120">
            <v>1000</v>
          </cell>
          <cell r="J120">
            <v>200</v>
          </cell>
          <cell r="K120">
            <v>120</v>
          </cell>
          <cell r="L120">
            <v>7467.525</v>
          </cell>
          <cell r="M120">
            <v>7467.525</v>
          </cell>
          <cell r="N120">
            <v>0</v>
          </cell>
          <cell r="O120">
            <v>0</v>
          </cell>
          <cell r="P120">
            <v>1147.525</v>
          </cell>
        </row>
        <row r="121">
          <cell r="D121" t="str">
            <v>富晖制衣地块</v>
          </cell>
          <cell r="E121">
            <v>2</v>
          </cell>
          <cell r="F121" t="str">
            <v>城镇住宅用地</v>
          </cell>
          <cell r="G121">
            <v>5014.68</v>
          </cell>
          <cell r="H121">
            <v>3000</v>
          </cell>
          <cell r="I121">
            <v>1236</v>
          </cell>
          <cell r="J121">
            <v>370.8</v>
          </cell>
          <cell r="K121">
            <v>407.88</v>
          </cell>
          <cell r="L121">
            <v>6210</v>
          </cell>
          <cell r="M121">
            <v>6210</v>
          </cell>
          <cell r="N121">
            <v>0</v>
          </cell>
          <cell r="O121">
            <v>0</v>
          </cell>
          <cell r="P121">
            <v>1195.32</v>
          </cell>
        </row>
        <row r="122">
          <cell r="D122" t="str">
            <v>伟仁电子地块</v>
          </cell>
          <cell r="E122">
            <v>1.33</v>
          </cell>
          <cell r="F122" t="str">
            <v>工业用地</v>
          </cell>
          <cell r="G122">
            <v>471.48</v>
          </cell>
          <cell r="H122">
            <v>300</v>
          </cell>
          <cell r="I122">
            <v>123.6</v>
          </cell>
          <cell r="J122">
            <v>33.25</v>
          </cell>
          <cell r="K122">
            <v>14.63</v>
          </cell>
          <cell r="L122">
            <v>518.7</v>
          </cell>
          <cell r="M122">
            <v>518.7</v>
          </cell>
          <cell r="N122">
            <v>0</v>
          </cell>
          <cell r="O122">
            <v>0</v>
          </cell>
          <cell r="P122">
            <v>47.22</v>
          </cell>
        </row>
        <row r="123">
          <cell r="D123" t="str">
            <v>凯晟电子地块</v>
          </cell>
          <cell r="E123">
            <v>1.33</v>
          </cell>
          <cell r="F123" t="str">
            <v>工业用地</v>
          </cell>
          <cell r="G123">
            <v>482.776</v>
          </cell>
          <cell r="H123">
            <v>308</v>
          </cell>
          <cell r="I123">
            <v>126.896</v>
          </cell>
          <cell r="J123">
            <v>33.25</v>
          </cell>
          <cell r="K123">
            <v>14.63</v>
          </cell>
          <cell r="L123">
            <v>518.7</v>
          </cell>
          <cell r="M123">
            <v>518.7</v>
          </cell>
          <cell r="N123">
            <v>0</v>
          </cell>
          <cell r="O123">
            <v>0</v>
          </cell>
          <cell r="P123">
            <v>35.924</v>
          </cell>
        </row>
        <row r="124">
          <cell r="D124" t="str">
            <v>宇恒电子地块</v>
          </cell>
          <cell r="E124">
            <v>1.33</v>
          </cell>
          <cell r="F124" t="str">
            <v>工业用地</v>
          </cell>
          <cell r="G124">
            <v>512.22</v>
          </cell>
          <cell r="H124">
            <v>360</v>
          </cell>
          <cell r="I124">
            <v>112.32</v>
          </cell>
          <cell r="J124">
            <v>25.27</v>
          </cell>
          <cell r="K124">
            <v>14.63</v>
          </cell>
          <cell r="L124">
            <v>518.7</v>
          </cell>
          <cell r="M124">
            <v>518.7</v>
          </cell>
          <cell r="N124">
            <v>0</v>
          </cell>
          <cell r="O124">
            <v>0</v>
          </cell>
          <cell r="P124">
            <v>6.48000000000002</v>
          </cell>
        </row>
        <row r="125">
          <cell r="D125" t="str">
            <v>华琳电子地块</v>
          </cell>
          <cell r="E125">
            <v>1.33</v>
          </cell>
          <cell r="F125" t="str">
            <v>工业用地</v>
          </cell>
          <cell r="G125">
            <v>472.08</v>
          </cell>
          <cell r="H125">
            <v>350</v>
          </cell>
          <cell r="I125">
            <v>74.2</v>
          </cell>
          <cell r="J125">
            <v>33.25</v>
          </cell>
          <cell r="K125">
            <v>14.63</v>
          </cell>
          <cell r="L125">
            <v>518.7</v>
          </cell>
          <cell r="M125">
            <v>518.7</v>
          </cell>
          <cell r="N125">
            <v>0</v>
          </cell>
          <cell r="O125">
            <v>0</v>
          </cell>
          <cell r="P125">
            <v>46.6200000000001</v>
          </cell>
        </row>
        <row r="126">
          <cell r="D126" t="str">
            <v>益众水工地块</v>
          </cell>
          <cell r="E126">
            <v>2.67</v>
          </cell>
          <cell r="F126" t="str">
            <v>工业用地</v>
          </cell>
          <cell r="G126">
            <v>999.184</v>
          </cell>
          <cell r="H126">
            <v>632</v>
          </cell>
          <cell r="I126">
            <v>260.384</v>
          </cell>
          <cell r="J126">
            <v>66.75</v>
          </cell>
          <cell r="K126">
            <v>40.05</v>
          </cell>
          <cell r="L126">
            <v>1041.3</v>
          </cell>
          <cell r="M126">
            <v>1041.3</v>
          </cell>
          <cell r="N126">
            <v>0</v>
          </cell>
          <cell r="O126">
            <v>0</v>
          </cell>
          <cell r="P126">
            <v>42.116</v>
          </cell>
        </row>
        <row r="127">
          <cell r="D127" t="str">
            <v>和丰电子地块</v>
          </cell>
          <cell r="E127">
            <v>1.33</v>
          </cell>
          <cell r="F127" t="str">
            <v>工业用地</v>
          </cell>
          <cell r="G127">
            <v>597.536</v>
          </cell>
          <cell r="H127">
            <v>423</v>
          </cell>
          <cell r="I127">
            <v>131.976</v>
          </cell>
          <cell r="J127">
            <v>27.93</v>
          </cell>
          <cell r="K127">
            <v>14.63</v>
          </cell>
          <cell r="L127">
            <v>658.35</v>
          </cell>
          <cell r="M127">
            <v>658.35</v>
          </cell>
          <cell r="N127">
            <v>0</v>
          </cell>
          <cell r="O127">
            <v>0</v>
          </cell>
          <cell r="P127">
            <v>60.8140000000001</v>
          </cell>
        </row>
        <row r="128">
          <cell r="D128" t="str">
            <v>兴盛食品地块</v>
          </cell>
          <cell r="E128">
            <v>2</v>
          </cell>
          <cell r="F128" t="str">
            <v>工业用地</v>
          </cell>
          <cell r="G128">
            <v>808.592</v>
          </cell>
          <cell r="H128">
            <v>516</v>
          </cell>
          <cell r="I128">
            <v>212.592</v>
          </cell>
          <cell r="J128">
            <v>50</v>
          </cell>
          <cell r="K128">
            <v>30</v>
          </cell>
          <cell r="L128">
            <v>990</v>
          </cell>
          <cell r="M128">
            <v>990</v>
          </cell>
          <cell r="N128">
            <v>0</v>
          </cell>
          <cell r="O128">
            <v>0</v>
          </cell>
          <cell r="P128">
            <v>181.408</v>
          </cell>
        </row>
        <row r="129">
          <cell r="D129" t="str">
            <v>亿源食品地块</v>
          </cell>
          <cell r="E129">
            <v>2.67</v>
          </cell>
          <cell r="F129" t="str">
            <v>工业用地</v>
          </cell>
          <cell r="G129">
            <v>1123.44</v>
          </cell>
          <cell r="H129">
            <v>720</v>
          </cell>
          <cell r="I129">
            <v>296.64</v>
          </cell>
          <cell r="J129">
            <v>66.75</v>
          </cell>
          <cell r="K129">
            <v>40.05</v>
          </cell>
          <cell r="L129">
            <v>1321.65</v>
          </cell>
          <cell r="M129">
            <v>1321.65</v>
          </cell>
          <cell r="N129">
            <v>0</v>
          </cell>
          <cell r="O129">
            <v>0</v>
          </cell>
          <cell r="P129">
            <v>198.21</v>
          </cell>
        </row>
        <row r="130">
          <cell r="D130" t="str">
            <v>博峰电子地块</v>
          </cell>
          <cell r="E130">
            <v>2</v>
          </cell>
          <cell r="F130" t="str">
            <v>工业用地</v>
          </cell>
          <cell r="G130">
            <v>927.2</v>
          </cell>
          <cell r="H130">
            <v>600</v>
          </cell>
          <cell r="I130">
            <v>247.2</v>
          </cell>
          <cell r="J130">
            <v>50</v>
          </cell>
          <cell r="K130">
            <v>30</v>
          </cell>
          <cell r="L130">
            <v>990</v>
          </cell>
          <cell r="M130">
            <v>990</v>
          </cell>
          <cell r="N130">
            <v>0</v>
          </cell>
          <cell r="O130">
            <v>0</v>
          </cell>
          <cell r="P130">
            <v>62.8</v>
          </cell>
        </row>
        <row r="131">
          <cell r="D131" t="str">
            <v>辉骏科技地块</v>
          </cell>
          <cell r="E131">
            <v>4.67</v>
          </cell>
          <cell r="F131" t="str">
            <v>工业用地</v>
          </cell>
          <cell r="G131">
            <v>2257.88</v>
          </cell>
          <cell r="H131">
            <v>1480</v>
          </cell>
          <cell r="I131">
            <v>609.76</v>
          </cell>
          <cell r="J131">
            <v>116.75</v>
          </cell>
          <cell r="K131">
            <v>51.37</v>
          </cell>
          <cell r="L131">
            <v>2311.65</v>
          </cell>
          <cell r="M131">
            <v>2311.65</v>
          </cell>
          <cell r="N131">
            <v>0</v>
          </cell>
          <cell r="O131">
            <v>0</v>
          </cell>
          <cell r="P131">
            <v>53.77</v>
          </cell>
        </row>
        <row r="132">
          <cell r="D132" t="str">
            <v>汉森三期地块</v>
          </cell>
          <cell r="E132">
            <v>11.53</v>
          </cell>
          <cell r="F132" t="str">
            <v>工业用地</v>
          </cell>
          <cell r="G132">
            <v>5357.08</v>
          </cell>
          <cell r="H132">
            <v>3500</v>
          </cell>
          <cell r="I132">
            <v>1442</v>
          </cell>
          <cell r="J132">
            <v>288.25</v>
          </cell>
          <cell r="K132">
            <v>126.83</v>
          </cell>
          <cell r="L132">
            <v>5707.35</v>
          </cell>
          <cell r="M132">
            <v>5707.35</v>
          </cell>
          <cell r="N132">
            <v>0</v>
          </cell>
          <cell r="O132">
            <v>0</v>
          </cell>
          <cell r="P132">
            <v>350.27</v>
          </cell>
        </row>
        <row r="133">
          <cell r="D133" t="str">
            <v>华葛食品地块</v>
          </cell>
          <cell r="E133">
            <v>1.33</v>
          </cell>
          <cell r="F133" t="str">
            <v>工业用地</v>
          </cell>
          <cell r="G133">
            <v>618</v>
          </cell>
          <cell r="H133">
            <v>400</v>
          </cell>
          <cell r="I133">
            <v>164.8</v>
          </cell>
          <cell r="J133">
            <v>33.25</v>
          </cell>
          <cell r="K133">
            <v>19.95</v>
          </cell>
          <cell r="L133">
            <v>658.35</v>
          </cell>
          <cell r="M133">
            <v>658.35</v>
          </cell>
          <cell r="N133">
            <v>0</v>
          </cell>
          <cell r="O133">
            <v>0</v>
          </cell>
          <cell r="P133">
            <v>40.35</v>
          </cell>
        </row>
        <row r="134">
          <cell r="D134" t="str">
            <v>金江电子地块</v>
          </cell>
          <cell r="E134">
            <v>0.67</v>
          </cell>
          <cell r="F134" t="str">
            <v>工业用地</v>
          </cell>
          <cell r="G134">
            <v>306.376</v>
          </cell>
          <cell r="H134">
            <v>198</v>
          </cell>
          <cell r="I134">
            <v>81.576</v>
          </cell>
          <cell r="J134">
            <v>16.75</v>
          </cell>
          <cell r="K134">
            <v>10.05</v>
          </cell>
          <cell r="L134">
            <v>331.65</v>
          </cell>
          <cell r="M134">
            <v>331.65</v>
          </cell>
          <cell r="N134">
            <v>0</v>
          </cell>
          <cell r="O134">
            <v>0</v>
          </cell>
          <cell r="P134">
            <v>25.2739999999999</v>
          </cell>
        </row>
        <row r="135">
          <cell r="D135" t="str">
            <v>鑫鑫科技地块</v>
          </cell>
          <cell r="E135">
            <v>0.67</v>
          </cell>
          <cell r="F135" t="str">
            <v>工业用地</v>
          </cell>
          <cell r="G135">
            <v>309.2</v>
          </cell>
          <cell r="H135">
            <v>200</v>
          </cell>
          <cell r="I135">
            <v>82.4</v>
          </cell>
          <cell r="J135">
            <v>16.75</v>
          </cell>
          <cell r="K135">
            <v>10.05</v>
          </cell>
          <cell r="L135">
            <v>331.65</v>
          </cell>
          <cell r="M135">
            <v>331.65</v>
          </cell>
          <cell r="N135">
            <v>0</v>
          </cell>
          <cell r="O135">
            <v>0</v>
          </cell>
          <cell r="P135">
            <v>22.45</v>
          </cell>
        </row>
        <row r="136">
          <cell r="D136" t="str">
            <v>新华书店地块</v>
          </cell>
          <cell r="E136">
            <v>0.67</v>
          </cell>
          <cell r="F136" t="str">
            <v>工业用地</v>
          </cell>
          <cell r="G136">
            <v>320.64</v>
          </cell>
          <cell r="H136">
            <v>210</v>
          </cell>
          <cell r="I136">
            <v>86.52</v>
          </cell>
          <cell r="J136">
            <v>16.75</v>
          </cell>
          <cell r="K136">
            <v>7.37</v>
          </cell>
          <cell r="L136">
            <v>331.65</v>
          </cell>
          <cell r="M136">
            <v>331.65</v>
          </cell>
          <cell r="N136">
            <v>0</v>
          </cell>
          <cell r="O136">
            <v>0</v>
          </cell>
          <cell r="P136">
            <v>11.01</v>
          </cell>
        </row>
        <row r="137">
          <cell r="D137" t="str">
            <v>盛益商务中心地块</v>
          </cell>
          <cell r="E137">
            <v>0.81</v>
          </cell>
          <cell r="F137" t="str">
            <v>商务经融用地</v>
          </cell>
          <cell r="G137">
            <v>1888</v>
          </cell>
          <cell r="H137">
            <v>1888</v>
          </cell>
          <cell r="I137">
            <v>0</v>
          </cell>
          <cell r="J137">
            <v>0</v>
          </cell>
          <cell r="K137">
            <v>0</v>
          </cell>
          <cell r="L137">
            <v>4924.8</v>
          </cell>
          <cell r="M137">
            <v>4924.8</v>
          </cell>
          <cell r="N137">
            <v>0</v>
          </cell>
          <cell r="O137">
            <v>0</v>
          </cell>
          <cell r="P137">
            <v>3036.8</v>
          </cell>
        </row>
        <row r="138">
          <cell r="D138" t="str">
            <v>茂林社区居民服务中心地块</v>
          </cell>
          <cell r="E138">
            <v>0.17</v>
          </cell>
          <cell r="F138" t="str">
            <v>其他商服用地</v>
          </cell>
          <cell r="G138">
            <v>114.2</v>
          </cell>
          <cell r="H138">
            <v>71</v>
          </cell>
          <cell r="I138">
            <v>33</v>
          </cell>
          <cell r="J138">
            <v>7.65</v>
          </cell>
          <cell r="K138">
            <v>2.55</v>
          </cell>
          <cell r="L138">
            <v>367.03</v>
          </cell>
          <cell r="M138">
            <v>367.03</v>
          </cell>
          <cell r="N138">
            <v>0</v>
          </cell>
          <cell r="O138">
            <v>0</v>
          </cell>
          <cell r="P138">
            <v>252.83</v>
          </cell>
        </row>
        <row r="139">
          <cell r="D139" t="str">
            <v>针织内衣厂棚改片区地块</v>
          </cell>
          <cell r="E139">
            <v>1</v>
          </cell>
          <cell r="F139" t="str">
            <v>其他商服用地</v>
          </cell>
          <cell r="G139">
            <v>3075.6704</v>
          </cell>
          <cell r="H139">
            <v>1840</v>
          </cell>
          <cell r="I139">
            <v>758.08</v>
          </cell>
          <cell r="J139">
            <v>227.424</v>
          </cell>
          <cell r="K139">
            <v>250.1664</v>
          </cell>
          <cell r="L139">
            <v>3429</v>
          </cell>
          <cell r="M139">
            <v>3429</v>
          </cell>
          <cell r="N139">
            <v>0</v>
          </cell>
          <cell r="O139">
            <v>0</v>
          </cell>
          <cell r="P139">
            <v>353.3296</v>
          </cell>
        </row>
        <row r="140">
          <cell r="D140" t="str">
            <v>赫山街道茂林创业楼地块</v>
          </cell>
          <cell r="E140">
            <v>0.24</v>
          </cell>
          <cell r="F140" t="str">
            <v>零售商业用地</v>
          </cell>
          <cell r="G140">
            <v>210.4</v>
          </cell>
          <cell r="H140">
            <v>132</v>
          </cell>
          <cell r="I140">
            <v>64</v>
          </cell>
          <cell r="J140">
            <v>10.8</v>
          </cell>
          <cell r="K140">
            <v>3.6</v>
          </cell>
          <cell r="L140">
            <v>518.16</v>
          </cell>
          <cell r="M140">
            <v>518.16</v>
          </cell>
          <cell r="N140">
            <v>0</v>
          </cell>
          <cell r="O140">
            <v>0</v>
          </cell>
          <cell r="P140">
            <v>307.76</v>
          </cell>
        </row>
        <row r="141">
          <cell r="D141" t="str">
            <v>茶厂棚户区改造项目地块</v>
          </cell>
          <cell r="E141">
            <v>1.28</v>
          </cell>
          <cell r="F141" t="str">
            <v>城镇住宅用地</v>
          </cell>
          <cell r="G141">
            <v>4235.73304</v>
          </cell>
          <cell r="H141">
            <v>2534</v>
          </cell>
          <cell r="I141">
            <v>1044.008</v>
          </cell>
          <cell r="J141">
            <v>313.2024</v>
          </cell>
          <cell r="K141">
            <v>344.52264</v>
          </cell>
          <cell r="L141">
            <v>5529.6</v>
          </cell>
          <cell r="M141">
            <v>5529.6</v>
          </cell>
          <cell r="N141">
            <v>0</v>
          </cell>
          <cell r="O141">
            <v>0</v>
          </cell>
          <cell r="P141">
            <v>1293.86696</v>
          </cell>
        </row>
        <row r="142">
          <cell r="D142" t="str">
            <v>顺超公益基金地块</v>
          </cell>
          <cell r="E142">
            <v>2.61</v>
          </cell>
          <cell r="F142" t="str">
            <v>机关团体用地</v>
          </cell>
          <cell r="G142">
            <v>1117.261</v>
          </cell>
          <cell r="H142">
            <v>613.421</v>
          </cell>
          <cell r="I142">
            <v>421.11</v>
          </cell>
          <cell r="J142">
            <v>43.58</v>
          </cell>
          <cell r="K142">
            <v>39.15</v>
          </cell>
          <cell r="L142">
            <v>1503.36</v>
          </cell>
          <cell r="M142">
            <v>1503.36</v>
          </cell>
          <cell r="N142">
            <v>0</v>
          </cell>
          <cell r="O142">
            <v>0</v>
          </cell>
          <cell r="P142">
            <v>386.099</v>
          </cell>
        </row>
        <row r="143">
          <cell r="D143" t="str">
            <v>污水处理厂地块</v>
          </cell>
          <cell r="E143">
            <v>1.7</v>
          </cell>
          <cell r="F143" t="str">
            <v>公用设施用地</v>
          </cell>
          <cell r="G143">
            <v>839</v>
          </cell>
          <cell r="H143">
            <v>433.5</v>
          </cell>
          <cell r="I143">
            <v>337.5</v>
          </cell>
          <cell r="J143">
            <v>42.5</v>
          </cell>
          <cell r="K143">
            <v>25.5</v>
          </cell>
          <cell r="L143">
            <v>979.2</v>
          </cell>
          <cell r="M143">
            <v>979.2</v>
          </cell>
          <cell r="N143">
            <v>0</v>
          </cell>
          <cell r="O143">
            <v>0</v>
          </cell>
          <cell r="P143">
            <v>140.2</v>
          </cell>
        </row>
        <row r="144">
          <cell r="D144" t="str">
            <v>四方山停车场地块</v>
          </cell>
          <cell r="E144">
            <v>0.67</v>
          </cell>
          <cell r="F144" t="str">
            <v>交通服务场站用地</v>
          </cell>
          <cell r="G144">
            <v>360.2</v>
          </cell>
          <cell r="H144">
            <v>170</v>
          </cell>
          <cell r="I144">
            <v>150</v>
          </cell>
          <cell r="J144">
            <v>30.15</v>
          </cell>
          <cell r="K144">
            <v>10.05</v>
          </cell>
          <cell r="L144">
            <v>506.52</v>
          </cell>
          <cell r="M144">
            <v>506.52</v>
          </cell>
          <cell r="N144">
            <v>0</v>
          </cell>
          <cell r="O144">
            <v>0</v>
          </cell>
          <cell r="P144">
            <v>146.32</v>
          </cell>
        </row>
        <row r="145">
          <cell r="D145" t="str">
            <v>江南古城两厂地块</v>
          </cell>
          <cell r="E145">
            <v>3.75</v>
          </cell>
          <cell r="F145" t="str">
            <v>城镇住宅用地</v>
          </cell>
          <cell r="G145">
            <v>6686.24</v>
          </cell>
          <cell r="H145">
            <v>4000</v>
          </cell>
          <cell r="I145">
            <v>1648</v>
          </cell>
          <cell r="J145">
            <v>494.4</v>
          </cell>
          <cell r="K145">
            <v>543.84</v>
          </cell>
          <cell r="L145">
            <v>7121.25</v>
          </cell>
          <cell r="M145">
            <v>7121.25</v>
          </cell>
          <cell r="N145">
            <v>0</v>
          </cell>
          <cell r="O145">
            <v>0</v>
          </cell>
          <cell r="P145">
            <v>435.01</v>
          </cell>
        </row>
        <row r="146">
          <cell r="D146" t="str">
            <v>2017年第四批次地块</v>
          </cell>
          <cell r="E146">
            <v>4.85</v>
          </cell>
          <cell r="F146" t="str">
            <v>城镇住宅用地</v>
          </cell>
          <cell r="G146">
            <v>2394.032325</v>
          </cell>
          <cell r="H146">
            <v>1111.14</v>
          </cell>
          <cell r="I146">
            <v>817.25</v>
          </cell>
          <cell r="J146">
            <v>392.892325</v>
          </cell>
          <cell r="K146">
            <v>72.75</v>
          </cell>
          <cell r="L146">
            <v>4791.8</v>
          </cell>
          <cell r="M146">
            <v>4791.8</v>
          </cell>
          <cell r="N146">
            <v>0</v>
          </cell>
          <cell r="O146">
            <v>0</v>
          </cell>
          <cell r="P146">
            <v>2397.767675</v>
          </cell>
        </row>
        <row r="147">
          <cell r="D147" t="str">
            <v>2016年第一批次地块</v>
          </cell>
          <cell r="E147">
            <v>13.33</v>
          </cell>
          <cell r="F147" t="str">
            <v>城镇住宅用地</v>
          </cell>
          <cell r="G147">
            <v>6021.65573333333</v>
          </cell>
          <cell r="H147">
            <v>3072.92</v>
          </cell>
          <cell r="I147">
            <v>2000</v>
          </cell>
          <cell r="J147">
            <v>748.78573333333</v>
          </cell>
          <cell r="K147">
            <v>199.95</v>
          </cell>
          <cell r="L147">
            <v>25313.67</v>
          </cell>
          <cell r="M147">
            <v>25313.67</v>
          </cell>
          <cell r="N147">
            <v>0</v>
          </cell>
          <cell r="O147">
            <v>0</v>
          </cell>
          <cell r="P147">
            <v>19292.0142666667</v>
          </cell>
        </row>
        <row r="148">
          <cell r="D148" t="str">
            <v>消防乐园地块</v>
          </cell>
          <cell r="E148">
            <v>2</v>
          </cell>
          <cell r="F148" t="str">
            <v>城镇住宅用地</v>
          </cell>
          <cell r="G148">
            <v>1360.8</v>
          </cell>
          <cell r="H148">
            <v>510</v>
          </cell>
          <cell r="I148">
            <v>750</v>
          </cell>
          <cell r="J148">
            <v>63</v>
          </cell>
          <cell r="K148">
            <v>37.8</v>
          </cell>
          <cell r="L148">
            <v>3798</v>
          </cell>
          <cell r="M148">
            <v>3798</v>
          </cell>
          <cell r="N148">
            <v>0</v>
          </cell>
          <cell r="O148">
            <v>0</v>
          </cell>
          <cell r="P148">
            <v>2437.2</v>
          </cell>
        </row>
        <row r="149">
          <cell r="D149" t="str">
            <v>宝林冲游客接待中心地块</v>
          </cell>
          <cell r="E149">
            <v>0.27</v>
          </cell>
          <cell r="F149" t="str">
            <v>其他商服用地</v>
          </cell>
          <cell r="G149">
            <v>181.44</v>
          </cell>
          <cell r="H149">
            <v>68</v>
          </cell>
          <cell r="I149">
            <v>100</v>
          </cell>
          <cell r="J149">
            <v>8.4</v>
          </cell>
          <cell r="K149">
            <v>5.04</v>
          </cell>
          <cell r="L149">
            <v>1024.65</v>
          </cell>
          <cell r="M149">
            <v>1024.65</v>
          </cell>
          <cell r="N149">
            <v>0</v>
          </cell>
          <cell r="O149">
            <v>0</v>
          </cell>
          <cell r="P149">
            <v>843.21</v>
          </cell>
        </row>
        <row r="150">
          <cell r="D150" t="str">
            <v>龙潭口游客接待中心地块</v>
          </cell>
          <cell r="E150">
            <v>0.27</v>
          </cell>
          <cell r="F150" t="str">
            <v>其他商服用地</v>
          </cell>
          <cell r="G150">
            <v>181.44</v>
          </cell>
          <cell r="H150">
            <v>68</v>
          </cell>
          <cell r="I150">
            <v>100</v>
          </cell>
          <cell r="J150">
            <v>8.4</v>
          </cell>
          <cell r="K150">
            <v>5.04</v>
          </cell>
          <cell r="L150">
            <v>1024.65</v>
          </cell>
          <cell r="M150">
            <v>1024.65</v>
          </cell>
          <cell r="N150">
            <v>0</v>
          </cell>
          <cell r="O150">
            <v>0</v>
          </cell>
          <cell r="P150">
            <v>843.21</v>
          </cell>
        </row>
        <row r="151">
          <cell r="D151" t="str">
            <v>文博艺术中心地块</v>
          </cell>
          <cell r="E151">
            <v>2.67</v>
          </cell>
          <cell r="F151" t="str">
            <v>其他商服用地</v>
          </cell>
          <cell r="G151">
            <v>1840.2</v>
          </cell>
          <cell r="H151">
            <v>680</v>
          </cell>
          <cell r="I151">
            <v>1000</v>
          </cell>
          <cell r="J151">
            <v>120.15</v>
          </cell>
          <cell r="K151">
            <v>40.05</v>
          </cell>
          <cell r="L151">
            <v>10132.65</v>
          </cell>
          <cell r="M151">
            <v>10132.65</v>
          </cell>
          <cell r="N151">
            <v>0</v>
          </cell>
          <cell r="O151">
            <v>0</v>
          </cell>
          <cell r="P151">
            <v>8292.45</v>
          </cell>
        </row>
        <row r="152">
          <cell r="D152" t="str">
            <v>1969小镇地块</v>
          </cell>
          <cell r="E152">
            <v>13.33</v>
          </cell>
          <cell r="F152" t="str">
            <v>其他商服用地</v>
          </cell>
          <cell r="G152">
            <v>9199.8</v>
          </cell>
          <cell r="H152">
            <v>3400</v>
          </cell>
          <cell r="I152">
            <v>5000</v>
          </cell>
          <cell r="J152">
            <v>599.85</v>
          </cell>
          <cell r="K152">
            <v>199.95</v>
          </cell>
          <cell r="L152">
            <v>25884.194</v>
          </cell>
          <cell r="M152">
            <v>25884.194</v>
          </cell>
          <cell r="N152">
            <v>0</v>
          </cell>
          <cell r="O152">
            <v>0</v>
          </cell>
          <cell r="P152">
            <v>16684.394</v>
          </cell>
        </row>
        <row r="153">
          <cell r="D153" t="str">
            <v>益阳大道以南A8#地块</v>
          </cell>
          <cell r="E153">
            <v>3.76</v>
          </cell>
          <cell r="F153" t="str">
            <v>城镇住宅用地</v>
          </cell>
          <cell r="G153">
            <v>3454</v>
          </cell>
          <cell r="H153">
            <v>2466</v>
          </cell>
          <cell r="I153">
            <v>644</v>
          </cell>
          <cell r="J153">
            <v>222</v>
          </cell>
          <cell r="K153">
            <v>122</v>
          </cell>
          <cell r="L153">
            <v>16243.2</v>
          </cell>
          <cell r="M153">
            <v>16243.2</v>
          </cell>
          <cell r="N153">
            <v>0</v>
          </cell>
          <cell r="O153">
            <v>0</v>
          </cell>
          <cell r="P153">
            <v>12789.2</v>
          </cell>
        </row>
        <row r="154">
          <cell r="D154" t="str">
            <v>益阳大道以南A9#地块</v>
          </cell>
          <cell r="E154">
            <v>1.58</v>
          </cell>
          <cell r="F154" t="str">
            <v>城镇住宅用地</v>
          </cell>
          <cell r="G154">
            <v>839</v>
          </cell>
          <cell r="H154">
            <v>496</v>
          </cell>
          <cell r="I154">
            <v>255</v>
          </cell>
          <cell r="J154">
            <v>58</v>
          </cell>
          <cell r="K154">
            <v>30</v>
          </cell>
          <cell r="L154">
            <v>6825.6</v>
          </cell>
          <cell r="M154">
            <v>6825.6</v>
          </cell>
          <cell r="N154">
            <v>0</v>
          </cell>
          <cell r="O154">
            <v>0</v>
          </cell>
          <cell r="P154">
            <v>5986.6</v>
          </cell>
        </row>
        <row r="155">
          <cell r="D155" t="str">
            <v>益阳大道以南A10#地块</v>
          </cell>
          <cell r="E155">
            <v>3.67</v>
          </cell>
          <cell r="F155" t="str">
            <v>城镇住宅用地</v>
          </cell>
          <cell r="G155">
            <v>1802.45</v>
          </cell>
          <cell r="H155">
            <v>1263.5</v>
          </cell>
          <cell r="I155">
            <v>209</v>
          </cell>
          <cell r="J155">
            <v>275.45</v>
          </cell>
          <cell r="K155">
            <v>54.5</v>
          </cell>
          <cell r="L155">
            <v>15854.4</v>
          </cell>
          <cell r="M155">
            <v>15854.4</v>
          </cell>
          <cell r="N155">
            <v>0</v>
          </cell>
          <cell r="O155">
            <v>0</v>
          </cell>
          <cell r="P155">
            <v>14051.95</v>
          </cell>
        </row>
        <row r="156">
          <cell r="D156" t="str">
            <v>益阳大道以南A11#地块</v>
          </cell>
          <cell r="E156">
            <v>4.24</v>
          </cell>
          <cell r="F156" t="str">
            <v>城镇住宅用地</v>
          </cell>
          <cell r="G156">
            <v>2504.1</v>
          </cell>
          <cell r="H156">
            <v>1543</v>
          </cell>
          <cell r="I156">
            <v>762</v>
          </cell>
          <cell r="J156">
            <v>118.1</v>
          </cell>
          <cell r="K156">
            <v>81</v>
          </cell>
          <cell r="L156">
            <v>18316.8</v>
          </cell>
          <cell r="M156">
            <v>18316.8</v>
          </cell>
          <cell r="N156">
            <v>0</v>
          </cell>
          <cell r="O156">
            <v>0</v>
          </cell>
          <cell r="P156">
            <v>15812.7</v>
          </cell>
        </row>
        <row r="157">
          <cell r="D157" t="str">
            <v>久久毛巾厂存量收回地块</v>
          </cell>
          <cell r="E157">
            <v>2.21</v>
          </cell>
          <cell r="F157" t="str">
            <v>城镇住宅用地</v>
          </cell>
          <cell r="G157">
            <v>1306.4</v>
          </cell>
          <cell r="H157">
            <v>954.2</v>
          </cell>
          <cell r="I157">
            <v>332.2</v>
          </cell>
          <cell r="J157">
            <v>10</v>
          </cell>
          <cell r="K157">
            <v>10</v>
          </cell>
          <cell r="L157">
            <v>4955.925</v>
          </cell>
          <cell r="M157">
            <v>4955.925</v>
          </cell>
          <cell r="N157">
            <v>0</v>
          </cell>
          <cell r="O157">
            <v>0</v>
          </cell>
          <cell r="P157">
            <v>3649.525</v>
          </cell>
        </row>
        <row r="158">
          <cell r="D158" t="str">
            <v>中心医院用地地块</v>
          </cell>
          <cell r="E158">
            <v>10</v>
          </cell>
          <cell r="F158" t="str">
            <v>城镇住宅用地</v>
          </cell>
          <cell r="G158">
            <v>8305.37</v>
          </cell>
          <cell r="H158">
            <v>8060.87</v>
          </cell>
          <cell r="I158">
            <v>150</v>
          </cell>
          <cell r="J158">
            <v>45</v>
          </cell>
          <cell r="K158">
            <v>49.5</v>
          </cell>
          <cell r="L158">
            <v>19500</v>
          </cell>
          <cell r="M158">
            <v>19500</v>
          </cell>
          <cell r="N158">
            <v>0</v>
          </cell>
          <cell r="O158">
            <v>0</v>
          </cell>
          <cell r="P158">
            <v>11194.63</v>
          </cell>
        </row>
        <row r="159">
          <cell r="D159" t="str">
            <v>原橡塑用地南侧地块</v>
          </cell>
          <cell r="E159">
            <v>3.87</v>
          </cell>
          <cell r="F159" t="str">
            <v>城镇住宅用地</v>
          </cell>
          <cell r="G159">
            <v>2431.8476</v>
          </cell>
          <cell r="H159">
            <v>1685.3076</v>
          </cell>
          <cell r="I159">
            <v>458</v>
          </cell>
          <cell r="J159">
            <v>137.4</v>
          </cell>
          <cell r="K159">
            <v>151.14</v>
          </cell>
          <cell r="L159">
            <v>15950</v>
          </cell>
          <cell r="M159">
            <v>15950</v>
          </cell>
          <cell r="N159">
            <v>0</v>
          </cell>
          <cell r="O159">
            <v>0</v>
          </cell>
          <cell r="P159">
            <v>13518.1524</v>
          </cell>
        </row>
        <row r="160">
          <cell r="D160" t="str">
            <v>云树加油站地块</v>
          </cell>
          <cell r="E160">
            <v>0.53</v>
          </cell>
          <cell r="F160" t="str">
            <v>零售商业用地</v>
          </cell>
          <cell r="G160">
            <v>1608</v>
          </cell>
          <cell r="H160">
            <v>1600</v>
          </cell>
          <cell r="I160">
            <v>8</v>
          </cell>
          <cell r="J160">
            <v>0</v>
          </cell>
          <cell r="K160">
            <v>0</v>
          </cell>
          <cell r="L160">
            <v>2400</v>
          </cell>
          <cell r="M160">
            <v>2400</v>
          </cell>
          <cell r="N160">
            <v>0</v>
          </cell>
          <cell r="O160">
            <v>0</v>
          </cell>
          <cell r="P160">
            <v>792</v>
          </cell>
        </row>
        <row r="161">
          <cell r="D161" t="str">
            <v>高铁片区已收回用地（高铁项目融资用土地）地块</v>
          </cell>
          <cell r="E161">
            <v>40</v>
          </cell>
          <cell r="F161" t="str">
            <v>城镇住宅用地</v>
          </cell>
          <cell r="G161">
            <v>18397.2</v>
          </cell>
          <cell r="H161">
            <v>17419.2</v>
          </cell>
          <cell r="I161">
            <v>600</v>
          </cell>
          <cell r="J161">
            <v>180</v>
          </cell>
          <cell r="K161">
            <v>198</v>
          </cell>
          <cell r="L161">
            <v>150000</v>
          </cell>
          <cell r="M161">
            <v>150000</v>
          </cell>
          <cell r="N161">
            <v>0</v>
          </cell>
          <cell r="O161">
            <v>0</v>
          </cell>
          <cell r="P161">
            <v>131602.8</v>
          </cell>
        </row>
        <row r="162">
          <cell r="D162" t="str">
            <v>惠和地块</v>
          </cell>
          <cell r="E162">
            <v>4.08</v>
          </cell>
          <cell r="F162" t="str">
            <v>城镇住宅用地</v>
          </cell>
          <cell r="G162">
            <v>12339.756</v>
          </cell>
          <cell r="H162">
            <v>12240</v>
          </cell>
          <cell r="I162">
            <v>61.2</v>
          </cell>
          <cell r="J162">
            <v>18.36</v>
          </cell>
          <cell r="K162">
            <v>20.196</v>
          </cell>
          <cell r="L162">
            <v>16830</v>
          </cell>
          <cell r="M162">
            <v>16830</v>
          </cell>
          <cell r="N162">
            <v>0</v>
          </cell>
          <cell r="O162">
            <v>0</v>
          </cell>
          <cell r="P162">
            <v>4490.244</v>
          </cell>
        </row>
        <row r="163">
          <cell r="D163" t="str">
            <v>消防五合一地块</v>
          </cell>
          <cell r="E163">
            <v>4</v>
          </cell>
          <cell r="F163" t="str">
            <v>公用设施用地</v>
          </cell>
          <cell r="G163">
            <v>2072</v>
          </cell>
          <cell r="H163">
            <v>1772</v>
          </cell>
          <cell r="I163">
            <v>60</v>
          </cell>
          <cell r="J163">
            <v>180</v>
          </cell>
          <cell r="K163">
            <v>60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</row>
        <row r="164">
          <cell r="D164" t="str">
            <v>幼儿园地块</v>
          </cell>
          <cell r="E164">
            <v>0.12</v>
          </cell>
          <cell r="F164" t="str">
            <v>教育用地</v>
          </cell>
          <cell r="G164">
            <v>62.632</v>
          </cell>
          <cell r="H164">
            <v>30.532</v>
          </cell>
          <cell r="I164">
            <v>24.9</v>
          </cell>
          <cell r="J164">
            <v>5.4</v>
          </cell>
          <cell r="K164">
            <v>1.8</v>
          </cell>
          <cell r="L164">
            <v>76</v>
          </cell>
          <cell r="M164">
            <v>76</v>
          </cell>
          <cell r="N164">
            <v>0</v>
          </cell>
          <cell r="O164">
            <v>0</v>
          </cell>
          <cell r="P164">
            <v>13.368</v>
          </cell>
        </row>
        <row r="165">
          <cell r="D165" t="str">
            <v>水口庙学校地块</v>
          </cell>
          <cell r="E165">
            <v>0.82</v>
          </cell>
          <cell r="F165" t="str">
            <v>教育用地</v>
          </cell>
          <cell r="G165">
            <v>368.74</v>
          </cell>
          <cell r="H165">
            <v>210.29</v>
          </cell>
          <cell r="I165">
            <v>109.25</v>
          </cell>
          <cell r="J165">
            <v>36.9</v>
          </cell>
          <cell r="K165">
            <v>12.3</v>
          </cell>
          <cell r="L165">
            <v>519</v>
          </cell>
          <cell r="M165">
            <v>519</v>
          </cell>
          <cell r="N165">
            <v>0</v>
          </cell>
          <cell r="O165">
            <v>0</v>
          </cell>
          <cell r="P165">
            <v>150.26</v>
          </cell>
        </row>
        <row r="166">
          <cell r="D166" t="str">
            <v>紫龙郡110KV输出变电工程地块</v>
          </cell>
          <cell r="E166">
            <v>0.5</v>
          </cell>
          <cell r="F166" t="str">
            <v>公用设施用地</v>
          </cell>
          <cell r="G166">
            <v>265.84</v>
          </cell>
          <cell r="H166">
            <v>127.84</v>
          </cell>
          <cell r="I166">
            <v>108</v>
          </cell>
          <cell r="J166">
            <v>22.5</v>
          </cell>
          <cell r="K166">
            <v>7.5</v>
          </cell>
          <cell r="L166">
            <v>316</v>
          </cell>
          <cell r="M166">
            <v>316</v>
          </cell>
          <cell r="N166">
            <v>0</v>
          </cell>
          <cell r="O166">
            <v>0</v>
          </cell>
          <cell r="P166">
            <v>50.16</v>
          </cell>
        </row>
        <row r="167">
          <cell r="D167" t="str">
            <v>梅林路二期、石竹路、董家路地块</v>
          </cell>
          <cell r="E167">
            <v>5.4</v>
          </cell>
          <cell r="F167" t="str">
            <v>城镇村道路用地</v>
          </cell>
          <cell r="G167">
            <v>2125.54232352</v>
          </cell>
          <cell r="H167">
            <v>1271.592</v>
          </cell>
          <cell r="I167">
            <v>523.895904</v>
          </cell>
          <cell r="J167">
            <v>157.1687712</v>
          </cell>
          <cell r="K167">
            <v>172.88564832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</row>
        <row r="168">
          <cell r="D168" t="str">
            <v>江家坪变电站地块</v>
          </cell>
          <cell r="E168">
            <v>0.04</v>
          </cell>
          <cell r="F168" t="str">
            <v>公用设施用地</v>
          </cell>
          <cell r="G168">
            <v>19.6</v>
          </cell>
          <cell r="H168">
            <v>10.2</v>
          </cell>
          <cell r="I168">
            <v>7</v>
          </cell>
          <cell r="J168">
            <v>1.8</v>
          </cell>
          <cell r="K168">
            <v>0.6</v>
          </cell>
          <cell r="L168">
            <v>25.2</v>
          </cell>
          <cell r="M168">
            <v>25.2</v>
          </cell>
          <cell r="N168">
            <v>0</v>
          </cell>
          <cell r="O168">
            <v>0</v>
          </cell>
          <cell r="P168">
            <v>5.6</v>
          </cell>
        </row>
        <row r="169">
          <cell r="D169" t="str">
            <v>奥源地块</v>
          </cell>
          <cell r="E169">
            <v>13.33</v>
          </cell>
          <cell r="F169" t="str">
            <v>工业用地</v>
          </cell>
          <cell r="G169">
            <v>3686.57</v>
          </cell>
          <cell r="H169">
            <v>2100</v>
          </cell>
          <cell r="I169">
            <v>1200</v>
          </cell>
          <cell r="J169">
            <v>239.94</v>
          </cell>
          <cell r="K169">
            <v>146.63</v>
          </cell>
          <cell r="L169">
            <v>3700</v>
          </cell>
          <cell r="M169">
            <v>3700</v>
          </cell>
          <cell r="N169">
            <v>0</v>
          </cell>
          <cell r="O169">
            <v>0</v>
          </cell>
          <cell r="P169">
            <v>13.4299999999998</v>
          </cell>
        </row>
        <row r="170">
          <cell r="D170" t="str">
            <v>超频三项目（一期143亩，二期51亩）地块</v>
          </cell>
          <cell r="E170">
            <v>12.93</v>
          </cell>
          <cell r="F170" t="str">
            <v>工业用地</v>
          </cell>
          <cell r="G170">
            <v>3944.7364</v>
          </cell>
          <cell r="H170">
            <v>2398.2564</v>
          </cell>
          <cell r="I170">
            <v>1081</v>
          </cell>
          <cell r="J170">
            <v>323.25</v>
          </cell>
          <cell r="K170">
            <v>142.23</v>
          </cell>
          <cell r="L170">
            <v>4889</v>
          </cell>
          <cell r="M170">
            <v>4889</v>
          </cell>
          <cell r="N170">
            <v>0</v>
          </cell>
          <cell r="O170">
            <v>0</v>
          </cell>
          <cell r="P170">
            <v>944.2636</v>
          </cell>
        </row>
        <row r="171">
          <cell r="D171" t="str">
            <v>味芝元地块</v>
          </cell>
          <cell r="E171">
            <v>2.2</v>
          </cell>
          <cell r="F171" t="str">
            <v>工业用地</v>
          </cell>
          <cell r="G171">
            <v>854.2</v>
          </cell>
          <cell r="H171">
            <v>561</v>
          </cell>
          <cell r="I171">
            <v>225</v>
          </cell>
          <cell r="J171">
            <v>44</v>
          </cell>
          <cell r="K171">
            <v>24.2</v>
          </cell>
          <cell r="L171">
            <v>910.5</v>
          </cell>
          <cell r="M171">
            <v>910.5</v>
          </cell>
          <cell r="N171">
            <v>0</v>
          </cell>
          <cell r="O171">
            <v>0</v>
          </cell>
          <cell r="P171">
            <v>56.3</v>
          </cell>
        </row>
        <row r="172">
          <cell r="D172" t="str">
            <v>77批次（污水处理厂）地块</v>
          </cell>
          <cell r="E172">
            <v>0.16</v>
          </cell>
          <cell r="F172" t="str">
            <v>公用设施用地</v>
          </cell>
          <cell r="G172">
            <v>77.2</v>
          </cell>
          <cell r="H172">
            <v>40.8</v>
          </cell>
          <cell r="I172">
            <v>30</v>
          </cell>
          <cell r="J172">
            <v>4</v>
          </cell>
          <cell r="K172">
            <v>2.4</v>
          </cell>
          <cell r="L172">
            <v>84.4</v>
          </cell>
          <cell r="M172">
            <v>84.4</v>
          </cell>
          <cell r="N172">
            <v>0</v>
          </cell>
          <cell r="O172">
            <v>0</v>
          </cell>
          <cell r="P172">
            <v>7.2</v>
          </cell>
        </row>
        <row r="173">
          <cell r="D173" t="str">
            <v>信维宿舍地块</v>
          </cell>
          <cell r="E173">
            <v>5.27</v>
          </cell>
          <cell r="F173" t="str">
            <v>工业用地</v>
          </cell>
          <cell r="G173">
            <v>1581.37</v>
          </cell>
          <cell r="H173">
            <v>943</v>
          </cell>
          <cell r="I173">
            <v>475</v>
          </cell>
          <cell r="J173">
            <v>105.4</v>
          </cell>
          <cell r="K173">
            <v>57.97</v>
          </cell>
          <cell r="L173">
            <v>1743.5</v>
          </cell>
          <cell r="M173">
            <v>1743.5</v>
          </cell>
          <cell r="N173">
            <v>0</v>
          </cell>
          <cell r="O173">
            <v>0</v>
          </cell>
          <cell r="P173">
            <v>162.13</v>
          </cell>
        </row>
        <row r="174">
          <cell r="D174" t="str">
            <v>传化二期地块</v>
          </cell>
          <cell r="E174">
            <v>7.07</v>
          </cell>
          <cell r="F174" t="str">
            <v>工业用地</v>
          </cell>
          <cell r="G174">
            <v>2091.03</v>
          </cell>
          <cell r="H174">
            <v>1780</v>
          </cell>
          <cell r="I174">
            <v>106</v>
          </cell>
          <cell r="J174">
            <v>127.26</v>
          </cell>
          <cell r="K174">
            <v>77.77</v>
          </cell>
          <cell r="L174">
            <v>2261</v>
          </cell>
          <cell r="M174">
            <v>2261</v>
          </cell>
          <cell r="N174">
            <v>0</v>
          </cell>
          <cell r="O174">
            <v>0</v>
          </cell>
          <cell r="P174">
            <v>169.97</v>
          </cell>
        </row>
        <row r="175">
          <cell r="D175" t="str">
            <v>伟源科技地块</v>
          </cell>
          <cell r="E175">
            <v>2</v>
          </cell>
          <cell r="F175" t="str">
            <v>工业用地</v>
          </cell>
          <cell r="G175">
            <v>622</v>
          </cell>
          <cell r="H175">
            <v>540</v>
          </cell>
          <cell r="I175">
            <v>30</v>
          </cell>
          <cell r="J175">
            <v>30</v>
          </cell>
          <cell r="K175">
            <v>22</v>
          </cell>
          <cell r="L175">
            <v>640</v>
          </cell>
          <cell r="M175">
            <v>640</v>
          </cell>
          <cell r="N175">
            <v>0</v>
          </cell>
          <cell r="O175">
            <v>0</v>
          </cell>
          <cell r="P175">
            <v>18</v>
          </cell>
        </row>
        <row r="176">
          <cell r="D176" t="str">
            <v>豆制品地块</v>
          </cell>
          <cell r="E176">
            <v>0.87</v>
          </cell>
          <cell r="F176" t="str">
            <v>工业用地</v>
          </cell>
          <cell r="G176">
            <v>233.62</v>
          </cell>
          <cell r="H176">
            <v>141</v>
          </cell>
          <cell r="I176">
            <v>70</v>
          </cell>
          <cell r="J176">
            <v>13.05</v>
          </cell>
          <cell r="K176">
            <v>9.57</v>
          </cell>
          <cell r="L176">
            <v>234</v>
          </cell>
          <cell r="M176">
            <v>234</v>
          </cell>
          <cell r="N176">
            <v>0</v>
          </cell>
          <cell r="O176">
            <v>0</v>
          </cell>
          <cell r="P176">
            <v>0.379999999999995</v>
          </cell>
        </row>
        <row r="177">
          <cell r="D177" t="str">
            <v>周转用地（三一）2020年第8批次地块</v>
          </cell>
          <cell r="E177">
            <v>22.67</v>
          </cell>
          <cell r="F177" t="str">
            <v>工业用地</v>
          </cell>
          <cell r="G177">
            <v>6239.52</v>
          </cell>
          <cell r="H177">
            <v>3095</v>
          </cell>
          <cell r="I177">
            <v>1875</v>
          </cell>
          <cell r="J177">
            <v>1020.15</v>
          </cell>
          <cell r="K177">
            <v>249.37</v>
          </cell>
          <cell r="L177">
            <v>6620</v>
          </cell>
          <cell r="M177">
            <v>6620</v>
          </cell>
          <cell r="N177">
            <v>0</v>
          </cell>
          <cell r="O177">
            <v>0</v>
          </cell>
          <cell r="P177">
            <v>380.48</v>
          </cell>
        </row>
        <row r="178">
          <cell r="D178" t="str">
            <v>76批次（高铁道路用地）地块</v>
          </cell>
          <cell r="E178">
            <v>17.57</v>
          </cell>
          <cell r="F178" t="str">
            <v>城镇村道路用地</v>
          </cell>
          <cell r="G178">
            <v>10121.2</v>
          </cell>
          <cell r="H178">
            <v>4479.5</v>
          </cell>
          <cell r="I178">
            <v>4587.5</v>
          </cell>
          <cell r="J178">
            <v>790.65</v>
          </cell>
          <cell r="K178">
            <v>263.55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</row>
        <row r="179">
          <cell r="D179" t="str">
            <v>高铁道路地块</v>
          </cell>
          <cell r="E179">
            <v>38.07</v>
          </cell>
          <cell r="F179" t="str">
            <v>城镇村道路用地</v>
          </cell>
          <cell r="G179">
            <v>15932.9736</v>
          </cell>
          <cell r="H179">
            <v>8964.7236</v>
          </cell>
          <cell r="I179">
            <v>4275</v>
          </cell>
          <cell r="J179">
            <v>1282.5</v>
          </cell>
          <cell r="K179">
            <v>1410.75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</row>
        <row r="180">
          <cell r="D180" t="str">
            <v>27批次（雪花湾路、晏家村路补充用地）地块</v>
          </cell>
          <cell r="E180">
            <v>6.6</v>
          </cell>
          <cell r="F180" t="str">
            <v>城镇村道路用地</v>
          </cell>
          <cell r="G180">
            <v>3553.58</v>
          </cell>
          <cell r="H180">
            <v>1682.83</v>
          </cell>
          <cell r="I180">
            <v>1474.75</v>
          </cell>
          <cell r="J180">
            <v>297</v>
          </cell>
          <cell r="K180">
            <v>99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</row>
        <row r="181">
          <cell r="D181" t="str">
            <v>茶园路地块</v>
          </cell>
          <cell r="E181">
            <v>1.53</v>
          </cell>
          <cell r="F181" t="str">
            <v>城镇村道路用地</v>
          </cell>
          <cell r="G181">
            <v>857.8</v>
          </cell>
          <cell r="H181">
            <v>391</v>
          </cell>
          <cell r="I181">
            <v>375</v>
          </cell>
          <cell r="J181">
            <v>68.85</v>
          </cell>
          <cell r="K181">
            <v>22.95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</row>
        <row r="182">
          <cell r="D182" t="str">
            <v>兰岭路（花亭路—银城大道）地块</v>
          </cell>
          <cell r="E182">
            <v>2.55</v>
          </cell>
          <cell r="F182" t="str">
            <v>城镇村道路用地</v>
          </cell>
          <cell r="G182">
            <v>1010.6</v>
          </cell>
          <cell r="H182">
            <v>651.1</v>
          </cell>
          <cell r="I182">
            <v>257.5</v>
          </cell>
          <cell r="J182">
            <v>63.75</v>
          </cell>
          <cell r="K182">
            <v>38.25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</row>
        <row r="183">
          <cell r="D183" t="str">
            <v>花亭路（兰岭路—鱼形山路）地块</v>
          </cell>
          <cell r="E183">
            <v>1.87</v>
          </cell>
          <cell r="F183" t="str">
            <v>城镇村道路用地</v>
          </cell>
          <cell r="G183">
            <v>988.2</v>
          </cell>
          <cell r="H183">
            <v>476</v>
          </cell>
          <cell r="I183">
            <v>400</v>
          </cell>
          <cell r="J183">
            <v>84.15</v>
          </cell>
          <cell r="K183">
            <v>28.05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</row>
        <row r="184">
          <cell r="D184" t="str">
            <v>2021年第8批次（清溪文化用地）地块</v>
          </cell>
          <cell r="E184">
            <v>7.47</v>
          </cell>
          <cell r="F184" t="str">
            <v>文化设施用地</v>
          </cell>
          <cell r="G184">
            <v>3752.2</v>
          </cell>
          <cell r="H184">
            <v>1904</v>
          </cell>
          <cell r="I184">
            <v>1400</v>
          </cell>
          <cell r="J184">
            <v>336.15</v>
          </cell>
          <cell r="K184">
            <v>112.05</v>
          </cell>
          <cell r="L184">
            <v>5600</v>
          </cell>
          <cell r="M184">
            <v>5600</v>
          </cell>
          <cell r="N184">
            <v>0</v>
          </cell>
          <cell r="O184">
            <v>0</v>
          </cell>
          <cell r="P184">
            <v>1847.8</v>
          </cell>
        </row>
        <row r="185">
          <cell r="D185" t="str">
            <v>市交发投普通商品房地块</v>
          </cell>
          <cell r="E185">
            <v>8</v>
          </cell>
          <cell r="F185" t="str">
            <v>城镇住宅用地</v>
          </cell>
          <cell r="G185">
            <v>14243</v>
          </cell>
          <cell r="H185">
            <v>7556</v>
          </cell>
          <cell r="I185">
            <v>2200</v>
          </cell>
          <cell r="J185">
            <v>1212</v>
          </cell>
          <cell r="K185">
            <v>3275</v>
          </cell>
          <cell r="L185">
            <v>27000</v>
          </cell>
          <cell r="M185">
            <v>27000</v>
          </cell>
          <cell r="N185">
            <v>0</v>
          </cell>
          <cell r="O185">
            <v>0</v>
          </cell>
          <cell r="P185">
            <v>12757</v>
          </cell>
        </row>
        <row r="186">
          <cell r="D186" t="str">
            <v>银富石油地块</v>
          </cell>
          <cell r="E186">
            <v>2.13</v>
          </cell>
          <cell r="F186" t="str">
            <v>城镇住宅用地</v>
          </cell>
          <cell r="G186">
            <v>838.408360944</v>
          </cell>
          <cell r="H186">
            <v>501.5724</v>
          </cell>
          <cell r="I186">
            <v>206.6478288</v>
          </cell>
          <cell r="J186">
            <v>61.99434864</v>
          </cell>
          <cell r="K186">
            <v>68.193783504</v>
          </cell>
          <cell r="L186">
            <v>3674.25</v>
          </cell>
          <cell r="M186">
            <v>3674.25</v>
          </cell>
          <cell r="N186">
            <v>0</v>
          </cell>
          <cell r="O186">
            <v>0</v>
          </cell>
          <cell r="P186">
            <v>2835.841639056</v>
          </cell>
        </row>
        <row r="187">
          <cell r="D187" t="str">
            <v>万象地块</v>
          </cell>
          <cell r="E187">
            <v>0.31</v>
          </cell>
          <cell r="F187" t="str">
            <v>城镇住宅用地</v>
          </cell>
          <cell r="G187">
            <v>157.7862</v>
          </cell>
          <cell r="H187">
            <v>134.9988</v>
          </cell>
          <cell r="I187">
            <v>13.98</v>
          </cell>
          <cell r="J187">
            <v>4.194</v>
          </cell>
          <cell r="K187">
            <v>4.6134</v>
          </cell>
          <cell r="L187">
            <v>695.175</v>
          </cell>
          <cell r="M187">
            <v>695.175</v>
          </cell>
          <cell r="N187">
            <v>0</v>
          </cell>
          <cell r="O187">
            <v>0</v>
          </cell>
          <cell r="P187">
            <v>537.3888</v>
          </cell>
        </row>
        <row r="188">
          <cell r="D188" t="str">
            <v>恒大名都地块</v>
          </cell>
          <cell r="E188">
            <v>1.47</v>
          </cell>
          <cell r="F188" t="str">
            <v>城镇住宅用地</v>
          </cell>
          <cell r="G188">
            <v>747.7356</v>
          </cell>
          <cell r="H188">
            <v>640.1556</v>
          </cell>
          <cell r="I188">
            <v>66</v>
          </cell>
          <cell r="J188">
            <v>19.8</v>
          </cell>
          <cell r="K188">
            <v>21.78</v>
          </cell>
          <cell r="L188">
            <v>3296.475</v>
          </cell>
          <cell r="M188">
            <v>3296.475</v>
          </cell>
          <cell r="N188">
            <v>0</v>
          </cell>
          <cell r="O188">
            <v>0</v>
          </cell>
          <cell r="P188">
            <v>2548.7394</v>
          </cell>
        </row>
        <row r="189">
          <cell r="D189" t="str">
            <v>2020（一拍）字-09号地块</v>
          </cell>
          <cell r="E189">
            <v>2.07</v>
          </cell>
          <cell r="F189" t="str">
            <v>城镇住宅用地</v>
          </cell>
          <cell r="G189">
            <v>839.5</v>
          </cell>
          <cell r="H189">
            <v>622</v>
          </cell>
          <cell r="I189">
            <v>93.3</v>
          </cell>
          <cell r="J189">
            <v>93.15</v>
          </cell>
          <cell r="K189">
            <v>31.05</v>
          </cell>
          <cell r="L189">
            <v>4641.975</v>
          </cell>
          <cell r="M189">
            <v>4641.975</v>
          </cell>
          <cell r="N189">
            <v>0</v>
          </cell>
          <cell r="O189">
            <v>0</v>
          </cell>
          <cell r="P189">
            <v>3802.475</v>
          </cell>
        </row>
        <row r="190">
          <cell r="D190" t="str">
            <v>星之源二期地块</v>
          </cell>
          <cell r="E190">
            <v>2</v>
          </cell>
          <cell r="F190" t="str">
            <v>工业用地</v>
          </cell>
          <cell r="G190">
            <v>608</v>
          </cell>
          <cell r="H190">
            <v>460</v>
          </cell>
          <cell r="I190">
            <v>90</v>
          </cell>
          <cell r="J190">
            <v>36</v>
          </cell>
          <cell r="K190">
            <v>22</v>
          </cell>
          <cell r="L190">
            <v>610</v>
          </cell>
          <cell r="M190">
            <v>610</v>
          </cell>
          <cell r="N190">
            <v>0</v>
          </cell>
          <cell r="O190">
            <v>0</v>
          </cell>
          <cell r="P190">
            <v>2</v>
          </cell>
        </row>
        <row r="191">
          <cell r="D191" t="str">
            <v>群展电子地块</v>
          </cell>
          <cell r="E191">
            <v>5.33</v>
          </cell>
          <cell r="F191" t="str">
            <v>工业用地</v>
          </cell>
          <cell r="G191">
            <v>2053.2</v>
          </cell>
          <cell r="H191">
            <v>1600</v>
          </cell>
          <cell r="I191">
            <v>240</v>
          </cell>
          <cell r="J191">
            <v>133.25</v>
          </cell>
          <cell r="K191">
            <v>79.95</v>
          </cell>
          <cell r="L191">
            <v>2078.7</v>
          </cell>
          <cell r="M191">
            <v>2078.7</v>
          </cell>
          <cell r="N191">
            <v>0</v>
          </cell>
          <cell r="O191">
            <v>0</v>
          </cell>
          <cell r="P191">
            <v>25.5</v>
          </cell>
        </row>
        <row r="192">
          <cell r="D192" t="str">
            <v>众邦精密地块</v>
          </cell>
          <cell r="E192">
            <v>5.6</v>
          </cell>
          <cell r="F192" t="str">
            <v>工业用地</v>
          </cell>
          <cell r="G192">
            <v>2156</v>
          </cell>
          <cell r="H192">
            <v>1680</v>
          </cell>
          <cell r="I192">
            <v>252</v>
          </cell>
          <cell r="J192">
            <v>140</v>
          </cell>
          <cell r="K192">
            <v>84</v>
          </cell>
          <cell r="L192">
            <v>2184</v>
          </cell>
          <cell r="M192">
            <v>2184</v>
          </cell>
          <cell r="N192">
            <v>0</v>
          </cell>
          <cell r="O192">
            <v>0</v>
          </cell>
          <cell r="P192">
            <v>28</v>
          </cell>
        </row>
        <row r="193">
          <cell r="D193" t="str">
            <v>清水潭油库地块</v>
          </cell>
          <cell r="E193">
            <v>1.38</v>
          </cell>
          <cell r="F193" t="str">
            <v>仓储用地</v>
          </cell>
          <cell r="G193">
            <v>531.3</v>
          </cell>
          <cell r="H193">
            <v>414</v>
          </cell>
          <cell r="I193">
            <v>62.1</v>
          </cell>
          <cell r="J193">
            <v>34.5</v>
          </cell>
          <cell r="K193">
            <v>20.7</v>
          </cell>
          <cell r="L193">
            <v>538.2</v>
          </cell>
          <cell r="M193">
            <v>538.2</v>
          </cell>
          <cell r="N193">
            <v>0</v>
          </cell>
          <cell r="O193">
            <v>0</v>
          </cell>
          <cell r="P193">
            <v>6.89999999999998</v>
          </cell>
        </row>
        <row r="194">
          <cell r="D194" t="str">
            <v>中铁搅拌场地块</v>
          </cell>
          <cell r="E194">
            <v>2.13</v>
          </cell>
          <cell r="F194" t="str">
            <v>工业用地</v>
          </cell>
          <cell r="G194">
            <v>600.15</v>
          </cell>
          <cell r="H194">
            <v>427.8</v>
          </cell>
          <cell r="I194">
            <v>95.67</v>
          </cell>
          <cell r="J194">
            <v>53.25</v>
          </cell>
          <cell r="K194">
            <v>23.43</v>
          </cell>
          <cell r="L194">
            <v>649.65</v>
          </cell>
          <cell r="M194">
            <v>649.65</v>
          </cell>
          <cell r="N194">
            <v>0</v>
          </cell>
          <cell r="O194">
            <v>0</v>
          </cell>
          <cell r="P194">
            <v>49.5</v>
          </cell>
        </row>
        <row r="195">
          <cell r="D195" t="str">
            <v>莱通光学地块</v>
          </cell>
          <cell r="E195">
            <v>4.33</v>
          </cell>
          <cell r="F195" t="str">
            <v>工业用地</v>
          </cell>
          <cell r="G195">
            <v>1668.2</v>
          </cell>
          <cell r="H195">
            <v>1300</v>
          </cell>
          <cell r="I195">
            <v>195</v>
          </cell>
          <cell r="J195">
            <v>108.25</v>
          </cell>
          <cell r="K195">
            <v>64.95</v>
          </cell>
          <cell r="L195">
            <v>1688.7</v>
          </cell>
          <cell r="M195">
            <v>1688.7</v>
          </cell>
          <cell r="N195">
            <v>0</v>
          </cell>
          <cell r="O195">
            <v>0</v>
          </cell>
          <cell r="P195">
            <v>20.5</v>
          </cell>
        </row>
        <row r="196">
          <cell r="D196" t="str">
            <v>宏盛电子地块</v>
          </cell>
          <cell r="E196">
            <v>1.67</v>
          </cell>
          <cell r="F196" t="str">
            <v>工业用地</v>
          </cell>
          <cell r="G196">
            <v>641.8</v>
          </cell>
          <cell r="H196">
            <v>500</v>
          </cell>
          <cell r="I196">
            <v>75</v>
          </cell>
          <cell r="J196">
            <v>41.75</v>
          </cell>
          <cell r="K196">
            <v>25.05</v>
          </cell>
          <cell r="L196">
            <v>651.3</v>
          </cell>
          <cell r="M196">
            <v>651.3</v>
          </cell>
          <cell r="N196">
            <v>0</v>
          </cell>
          <cell r="O196">
            <v>0</v>
          </cell>
          <cell r="P196">
            <v>9.5</v>
          </cell>
        </row>
        <row r="197">
          <cell r="D197" t="str">
            <v>益阳市2020年第四十六批次地块</v>
          </cell>
          <cell r="E197">
            <v>15.6</v>
          </cell>
          <cell r="F197" t="str">
            <v>工业用地</v>
          </cell>
          <cell r="G197">
            <v>6006</v>
          </cell>
          <cell r="H197">
            <v>4680</v>
          </cell>
          <cell r="I197">
            <v>702</v>
          </cell>
          <cell r="J197">
            <v>390</v>
          </cell>
          <cell r="K197">
            <v>234</v>
          </cell>
          <cell r="L197">
            <v>6084</v>
          </cell>
          <cell r="M197">
            <v>6084</v>
          </cell>
          <cell r="N197">
            <v>0</v>
          </cell>
          <cell r="O197">
            <v>0</v>
          </cell>
          <cell r="P197">
            <v>78</v>
          </cell>
        </row>
        <row r="198">
          <cell r="D198" t="str">
            <v>益阳市2021年第十批次地块</v>
          </cell>
          <cell r="E198">
            <v>7.93</v>
          </cell>
          <cell r="F198" t="str">
            <v>工业用地</v>
          </cell>
          <cell r="G198">
            <v>3054.2</v>
          </cell>
          <cell r="H198">
            <v>2380</v>
          </cell>
          <cell r="I198">
            <v>357</v>
          </cell>
          <cell r="J198">
            <v>198.25</v>
          </cell>
          <cell r="K198">
            <v>118.95</v>
          </cell>
          <cell r="L198">
            <v>3092.7</v>
          </cell>
          <cell r="M198">
            <v>3092.7</v>
          </cell>
          <cell r="N198">
            <v>0</v>
          </cell>
          <cell r="O198">
            <v>0</v>
          </cell>
          <cell r="P198">
            <v>38.5</v>
          </cell>
        </row>
        <row r="199">
          <cell r="D199" t="str">
            <v>金鸿房地产项目地块</v>
          </cell>
          <cell r="E199">
            <v>0.05</v>
          </cell>
          <cell r="F199" t="str">
            <v>城镇住宅用地</v>
          </cell>
          <cell r="G199">
            <v>36.39654744</v>
          </cell>
          <cell r="H199">
            <v>21.774</v>
          </cell>
          <cell r="I199">
            <v>8.970888</v>
          </cell>
          <cell r="J199">
            <v>2.6912664</v>
          </cell>
          <cell r="K199">
            <v>2.96039304</v>
          </cell>
          <cell r="L199">
            <v>100</v>
          </cell>
          <cell r="M199">
            <v>100</v>
          </cell>
          <cell r="N199">
            <v>0</v>
          </cell>
          <cell r="O199">
            <v>0</v>
          </cell>
          <cell r="P199">
            <v>63.60345256</v>
          </cell>
        </row>
        <row r="200">
          <cell r="D200" t="str">
            <v>灵宝山安置区补征地地块</v>
          </cell>
          <cell r="E200">
            <v>4.47</v>
          </cell>
          <cell r="F200" t="str">
            <v>城镇住宅用地</v>
          </cell>
          <cell r="G200">
            <v>2482.2</v>
          </cell>
          <cell r="H200">
            <v>1139</v>
          </cell>
          <cell r="I200">
            <v>1075</v>
          </cell>
          <cell r="J200">
            <v>201.15</v>
          </cell>
          <cell r="K200">
            <v>67.05</v>
          </cell>
          <cell r="L200">
            <v>8488.53</v>
          </cell>
          <cell r="M200">
            <v>8488.53</v>
          </cell>
          <cell r="N200">
            <v>0</v>
          </cell>
          <cell r="O200">
            <v>0</v>
          </cell>
          <cell r="P200">
            <v>6006.33</v>
          </cell>
        </row>
        <row r="201">
          <cell r="D201" t="str">
            <v>益阳大道
东片区棚户区地块</v>
          </cell>
          <cell r="E201">
            <v>3.76</v>
          </cell>
          <cell r="F201" t="str">
            <v>城镇住宅用地</v>
          </cell>
          <cell r="G201">
            <v>2254</v>
          </cell>
          <cell r="H201">
            <v>1366</v>
          </cell>
          <cell r="I201">
            <v>744</v>
          </cell>
          <cell r="J201">
            <v>122</v>
          </cell>
          <cell r="K201">
            <v>22</v>
          </cell>
          <cell r="L201">
            <v>21785.84</v>
          </cell>
          <cell r="M201">
            <v>21785.84</v>
          </cell>
          <cell r="N201">
            <v>0</v>
          </cell>
          <cell r="O201">
            <v>0</v>
          </cell>
          <cell r="P201">
            <v>19531.84</v>
          </cell>
        </row>
        <row r="202">
          <cell r="D202" t="str">
            <v>益阳大道
东片区棚户区地块</v>
          </cell>
          <cell r="E202">
            <v>1.58</v>
          </cell>
          <cell r="F202" t="str">
            <v>城镇住宅用地</v>
          </cell>
          <cell r="G202">
            <v>999</v>
          </cell>
          <cell r="H202">
            <v>606</v>
          </cell>
          <cell r="I202">
            <v>255</v>
          </cell>
          <cell r="J202">
            <v>118</v>
          </cell>
          <cell r="K202">
            <v>20</v>
          </cell>
          <cell r="L202">
            <v>8721.6</v>
          </cell>
          <cell r="M202">
            <v>8721.6</v>
          </cell>
          <cell r="N202">
            <v>0</v>
          </cell>
          <cell r="O202">
            <v>0</v>
          </cell>
          <cell r="P202">
            <v>7722.6</v>
          </cell>
        </row>
        <row r="203">
          <cell r="D203" t="str">
            <v>益阳大道
东片区棚户区地块</v>
          </cell>
          <cell r="E203">
            <v>3.67</v>
          </cell>
          <cell r="F203" t="str">
            <v>城镇住宅用地</v>
          </cell>
          <cell r="G203">
            <v>2102.45</v>
          </cell>
          <cell r="H203">
            <v>1463.5</v>
          </cell>
          <cell r="I203">
            <v>409</v>
          </cell>
          <cell r="J203">
            <v>175.45</v>
          </cell>
          <cell r="K203">
            <v>54.5</v>
          </cell>
          <cell r="L203">
            <v>20273.12</v>
          </cell>
          <cell r="M203">
            <v>20273.12</v>
          </cell>
          <cell r="N203">
            <v>0</v>
          </cell>
          <cell r="O203">
            <v>0</v>
          </cell>
          <cell r="P203">
            <v>18170.67</v>
          </cell>
        </row>
        <row r="204">
          <cell r="D204" t="str">
            <v>益阳大道
东片区棚户区地块</v>
          </cell>
          <cell r="E204">
            <v>4.24</v>
          </cell>
          <cell r="F204" t="str">
            <v>城镇住宅用地</v>
          </cell>
          <cell r="G204">
            <v>2464.1</v>
          </cell>
          <cell r="H204">
            <v>1543</v>
          </cell>
          <cell r="I204">
            <v>762</v>
          </cell>
          <cell r="J204">
            <v>118.1</v>
          </cell>
          <cell r="K204">
            <v>41</v>
          </cell>
          <cell r="L204">
            <v>23412.16</v>
          </cell>
          <cell r="M204">
            <v>23412.16</v>
          </cell>
          <cell r="N204">
            <v>0</v>
          </cell>
          <cell r="O204">
            <v>0</v>
          </cell>
          <cell r="P204">
            <v>20948.06</v>
          </cell>
        </row>
        <row r="205">
          <cell r="D205" t="str">
            <v>交通房地产存量收回地块</v>
          </cell>
          <cell r="E205">
            <v>2.95</v>
          </cell>
          <cell r="F205" t="str">
            <v>城镇住宅用地</v>
          </cell>
          <cell r="G205">
            <v>2336.666</v>
          </cell>
          <cell r="H205">
            <v>1874.666</v>
          </cell>
          <cell r="I205">
            <v>442</v>
          </cell>
          <cell r="J205">
            <v>10</v>
          </cell>
          <cell r="K205">
            <v>10</v>
          </cell>
          <cell r="L205">
            <v>15008</v>
          </cell>
          <cell r="M205">
            <v>15008</v>
          </cell>
          <cell r="N205">
            <v>0</v>
          </cell>
          <cell r="O205">
            <v>0</v>
          </cell>
          <cell r="P205">
            <v>12671.334</v>
          </cell>
        </row>
        <row r="206">
          <cell r="D206" t="str">
            <v>G234地块</v>
          </cell>
          <cell r="E206">
            <v>90.52</v>
          </cell>
          <cell r="F206" t="str">
            <v>公路用地</v>
          </cell>
          <cell r="G206">
            <v>36751</v>
          </cell>
          <cell r="H206">
            <v>20000</v>
          </cell>
          <cell r="I206">
            <v>15000</v>
          </cell>
          <cell r="J206">
            <v>1600</v>
          </cell>
          <cell r="K206">
            <v>151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</row>
        <row r="207">
          <cell r="D207" t="str">
            <v>扬帆路地块</v>
          </cell>
          <cell r="E207">
            <v>2.34</v>
          </cell>
          <cell r="F207" t="str">
            <v>城镇村道路用地</v>
          </cell>
          <cell r="G207">
            <v>1222.69</v>
          </cell>
          <cell r="H207">
            <v>767</v>
          </cell>
          <cell r="I207">
            <v>210</v>
          </cell>
          <cell r="J207">
            <v>168.69</v>
          </cell>
          <cell r="K207">
            <v>77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</row>
        <row r="208">
          <cell r="D208" t="str">
            <v>北滨江路地块</v>
          </cell>
          <cell r="E208">
            <v>4.48</v>
          </cell>
          <cell r="F208" t="str">
            <v>城镇村道路用地</v>
          </cell>
          <cell r="G208">
            <v>2808.526</v>
          </cell>
          <cell r="H208">
            <v>1087</v>
          </cell>
          <cell r="I208">
            <v>1153</v>
          </cell>
          <cell r="J208">
            <v>406.09</v>
          </cell>
          <cell r="K208">
            <v>162.436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</row>
        <row r="209">
          <cell r="D209" t="str">
            <v>龙洲书院地块</v>
          </cell>
          <cell r="E209">
            <v>1.29</v>
          </cell>
          <cell r="F209" t="str">
            <v>文化设施用地</v>
          </cell>
          <cell r="G209">
            <v>642.18</v>
          </cell>
          <cell r="H209">
            <v>474</v>
          </cell>
          <cell r="I209">
            <v>110</v>
          </cell>
          <cell r="J209">
            <v>43.18</v>
          </cell>
          <cell r="K209">
            <v>15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</row>
        <row r="210">
          <cell r="D210" t="str">
            <v>三周文化馆地块</v>
          </cell>
          <cell r="E210">
            <v>1.67</v>
          </cell>
          <cell r="F210" t="str">
            <v>文化设施用地</v>
          </cell>
          <cell r="G210">
            <v>1720.566</v>
          </cell>
          <cell r="H210">
            <v>1567</v>
          </cell>
          <cell r="I210">
            <v>0</v>
          </cell>
          <cell r="J210">
            <v>109.69</v>
          </cell>
          <cell r="K210">
            <v>43.876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</row>
        <row r="211">
          <cell r="D211">
            <v>0</v>
          </cell>
          <cell r="E211">
            <v>940.17</v>
          </cell>
          <cell r="F211">
            <v>0</v>
          </cell>
          <cell r="G211">
            <v>615558.987933301</v>
          </cell>
          <cell r="H211">
            <v>401595.133</v>
          </cell>
          <cell r="I211">
            <v>142522.5536528</v>
          </cell>
          <cell r="J211">
            <v>39655.3693384133</v>
          </cell>
          <cell r="K211">
            <v>31785.931942088</v>
          </cell>
          <cell r="L211">
            <v>1116543.579</v>
          </cell>
          <cell r="M211">
            <v>1116543.579</v>
          </cell>
          <cell r="N211">
            <v>0</v>
          </cell>
          <cell r="O211">
            <v>0</v>
          </cell>
          <cell r="P211">
            <v>580791.448990219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表7.3 (2)"/>
      <sheetName val="表6.1"/>
      <sheetName val="表6.2"/>
      <sheetName val="表6.3"/>
      <sheetName val="表6.3 (2)"/>
      <sheetName val="表6.4"/>
      <sheetName val="Sheet5"/>
      <sheetName val="Sheet4"/>
      <sheetName val="表6.5"/>
      <sheetName val="表6.6"/>
      <sheetName val="表6.61"/>
      <sheetName val="表6.7（全） (2)"/>
      <sheetName val="表6.7（全）"/>
      <sheetName val="拟入库地块挂表"/>
      <sheetName val="表6.8 (3)"/>
      <sheetName val="表6.8"/>
      <sheetName val="表6.8 (2)"/>
      <sheetName val="表6.9"/>
      <sheetName val="表6.10"/>
      <sheetName val="表6.11（无）"/>
      <sheetName val="表6.12 (2)"/>
      <sheetName val="表6.12 (3)"/>
      <sheetName val="表6.13"/>
      <sheetName val="表6.12"/>
      <sheetName val="表7.1"/>
      <sheetName val="表7.2"/>
      <sheetName val="表7.3"/>
      <sheetName val="表7.3 (3)"/>
      <sheetName val="表7.4"/>
      <sheetName val="对应表"/>
      <sheetName val="表7.5"/>
      <sheetName val="Sheet1"/>
      <sheetName val="开发项目"/>
      <sheetName val="表7.5 (修改融资情况表格)"/>
      <sheetName val="征求意见表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D5" t="str">
            <v>储2020-129、2020-130、2020-131、2020-132、649、621号</v>
          </cell>
        </row>
        <row r="5">
          <cell r="F5" t="str">
            <v>赫山区赫山街道</v>
          </cell>
          <cell r="G5">
            <v>43936</v>
          </cell>
          <cell r="H5" t="str">
            <v>收回</v>
          </cell>
          <cell r="I5" t="str">
            <v>十洲路西侧、天桥路南侧</v>
          </cell>
          <cell r="J5">
            <v>15.22</v>
          </cell>
        </row>
        <row r="5">
          <cell r="L5">
            <v>15.22</v>
          </cell>
          <cell r="M5" t="str">
            <v>是</v>
          </cell>
          <cell r="N5" t="str">
            <v>城镇住宅用地</v>
          </cell>
          <cell r="O5">
            <v>2.14</v>
          </cell>
          <cell r="P5">
            <v>1</v>
          </cell>
          <cell r="Q5">
            <v>2400</v>
          </cell>
          <cell r="R5">
            <v>40772</v>
          </cell>
          <cell r="S5" t="str">
            <v>空地</v>
          </cell>
          <cell r="T5" t="str">
            <v>通路、供水、供气、供电、排水、通讯、土地平整</v>
          </cell>
          <cell r="U5" t="str">
            <v>无利用</v>
          </cell>
          <cell r="V5" t="str">
            <v>无</v>
          </cell>
          <cell r="W5" t="str">
            <v>属地管理</v>
          </cell>
          <cell r="X5" t="str">
            <v>农科所棚改项目</v>
          </cell>
          <cell r="Y5" t="str">
            <v>B003</v>
          </cell>
          <cell r="Z5" t="str">
            <v>其他机构需再次供应土地</v>
          </cell>
        </row>
        <row r="6">
          <cell r="D6" t="str">
            <v>储2018-042号</v>
          </cell>
          <cell r="E6" t="str">
            <v>改面积11.55</v>
          </cell>
          <cell r="F6" t="str">
            <v>赫山区龙岭工业园</v>
          </cell>
          <cell r="G6">
            <v>43921</v>
          </cell>
          <cell r="H6" t="str">
            <v>征地</v>
          </cell>
          <cell r="I6" t="str">
            <v>凤山路以南，银城大道以东</v>
          </cell>
          <cell r="J6">
            <v>11.55</v>
          </cell>
          <cell r="K6">
            <v>11.55</v>
          </cell>
        </row>
        <row r="6">
          <cell r="M6" t="str">
            <v>是</v>
          </cell>
          <cell r="N6" t="str">
            <v>工业用地</v>
          </cell>
          <cell r="O6">
            <v>0.95</v>
          </cell>
          <cell r="P6">
            <v>2</v>
          </cell>
          <cell r="Q6">
            <v>495</v>
          </cell>
          <cell r="R6" t="str">
            <v>/</v>
          </cell>
          <cell r="S6" t="str">
            <v>空地</v>
          </cell>
          <cell r="T6" t="str">
            <v>通路、供水、供气、供电、排水、通讯、通暖、土地平整</v>
          </cell>
          <cell r="U6" t="str">
            <v>无利用</v>
          </cell>
          <cell r="V6" t="str">
            <v>无</v>
          </cell>
          <cell r="W6" t="str">
            <v>属地管理</v>
          </cell>
          <cell r="X6" t="str">
            <v>汉森三期项目</v>
          </cell>
          <cell r="Y6" t="str">
            <v>B004</v>
          </cell>
          <cell r="Z6" t="str">
            <v>其他机构批而未供土地</v>
          </cell>
        </row>
        <row r="7">
          <cell r="D7" t="str">
            <v>储2019-054号</v>
          </cell>
        </row>
        <row r="7">
          <cell r="F7" t="str">
            <v>赫山区龙岭工业园</v>
          </cell>
          <cell r="G7">
            <v>43921</v>
          </cell>
          <cell r="H7" t="str">
            <v>征地</v>
          </cell>
          <cell r="I7" t="str">
            <v>凤山路以南，蓉园路西侧</v>
          </cell>
          <cell r="J7">
            <v>3.46</v>
          </cell>
          <cell r="K7">
            <v>3.46</v>
          </cell>
        </row>
        <row r="7">
          <cell r="M7" t="str">
            <v>是</v>
          </cell>
          <cell r="N7" t="str">
            <v>工业用地</v>
          </cell>
          <cell r="O7">
            <v>0.95</v>
          </cell>
          <cell r="P7">
            <v>2</v>
          </cell>
          <cell r="Q7">
            <v>495</v>
          </cell>
          <cell r="R7">
            <v>1714.82</v>
          </cell>
          <cell r="S7" t="str">
            <v>空地</v>
          </cell>
          <cell r="T7" t="str">
            <v>通路、供水、供气、供电、排水、通讯、通暖、土地平整</v>
          </cell>
          <cell r="U7" t="str">
            <v>无利用</v>
          </cell>
          <cell r="V7" t="str">
            <v>无</v>
          </cell>
          <cell r="W7" t="str">
            <v>属地管理</v>
          </cell>
          <cell r="X7" t="str">
            <v>储2019-054号项目</v>
          </cell>
          <cell r="Y7" t="str">
            <v>B005</v>
          </cell>
          <cell r="Z7" t="str">
            <v>其他机构批而未供土地</v>
          </cell>
        </row>
        <row r="8">
          <cell r="D8" t="str">
            <v>储2019-014号</v>
          </cell>
        </row>
        <row r="8">
          <cell r="F8" t="str">
            <v>资阳区长春镇</v>
          </cell>
          <cell r="G8">
            <v>43921</v>
          </cell>
          <cell r="H8" t="str">
            <v>征地</v>
          </cell>
          <cell r="I8" t="str">
            <v>马良路以北、五福路以南</v>
          </cell>
          <cell r="J8">
            <v>1.67</v>
          </cell>
          <cell r="K8">
            <v>1.67</v>
          </cell>
        </row>
        <row r="8">
          <cell r="M8" t="str">
            <v>是</v>
          </cell>
          <cell r="N8" t="str">
            <v>城镇住宅用地</v>
          </cell>
          <cell r="O8">
            <v>2.15</v>
          </cell>
          <cell r="P8">
            <v>2</v>
          </cell>
          <cell r="Q8">
            <v>1725</v>
          </cell>
          <cell r="R8">
            <v>2875.47</v>
          </cell>
          <cell r="S8" t="str">
            <v>空地</v>
          </cell>
          <cell r="T8" t="str">
            <v>通路、供水、供气、供电、排水、通讯、通暖、土地平整</v>
          </cell>
          <cell r="U8" t="str">
            <v>无利用</v>
          </cell>
          <cell r="V8" t="str">
            <v>无</v>
          </cell>
          <cell r="W8" t="str">
            <v>属地管理</v>
          </cell>
          <cell r="X8" t="str">
            <v>原马粮项目</v>
          </cell>
          <cell r="Y8" t="str">
            <v>B006</v>
          </cell>
          <cell r="Z8" t="str">
            <v>其他机构批而未供土地</v>
          </cell>
        </row>
        <row r="9">
          <cell r="D9" t="str">
            <v>储2020-126号</v>
          </cell>
        </row>
        <row r="9">
          <cell r="F9" t="str">
            <v>资阳区长春镇</v>
          </cell>
          <cell r="G9">
            <v>43921</v>
          </cell>
          <cell r="H9" t="str">
            <v>征地</v>
          </cell>
          <cell r="I9" t="str">
            <v>马良路以北、五福路以南</v>
          </cell>
          <cell r="J9">
            <v>0.47</v>
          </cell>
          <cell r="K9">
            <v>0.47</v>
          </cell>
        </row>
        <row r="9">
          <cell r="M9" t="str">
            <v>是</v>
          </cell>
          <cell r="N9" t="str">
            <v>城镇住宅用地</v>
          </cell>
          <cell r="O9">
            <v>2.14</v>
          </cell>
          <cell r="P9">
            <v>2</v>
          </cell>
          <cell r="Q9">
            <v>1725</v>
          </cell>
          <cell r="R9">
            <v>2875.47</v>
          </cell>
          <cell r="S9" t="str">
            <v>空地</v>
          </cell>
          <cell r="T9" t="str">
            <v>通路、供水、供气、供电、排水、通讯、通暖、土地平整</v>
          </cell>
          <cell r="U9" t="str">
            <v>无利用</v>
          </cell>
          <cell r="V9" t="str">
            <v>无</v>
          </cell>
          <cell r="W9" t="str">
            <v>属地管理</v>
          </cell>
          <cell r="X9" t="str">
            <v>原马粮项目</v>
          </cell>
          <cell r="Y9" t="str">
            <v>B006</v>
          </cell>
          <cell r="Z9" t="str">
            <v>其他机构批而未供土地</v>
          </cell>
        </row>
        <row r="10">
          <cell r="D10" t="str">
            <v>储2020-125号</v>
          </cell>
        </row>
        <row r="10">
          <cell r="F10" t="str">
            <v>资阳区长春镇</v>
          </cell>
          <cell r="G10">
            <v>43921</v>
          </cell>
          <cell r="H10" t="str">
            <v>征地</v>
          </cell>
          <cell r="I10" t="str">
            <v>金华湖路以北，贺家桥路以东</v>
          </cell>
          <cell r="J10">
            <v>2.12</v>
          </cell>
          <cell r="K10">
            <v>2.12</v>
          </cell>
        </row>
        <row r="10">
          <cell r="M10" t="str">
            <v>是</v>
          </cell>
          <cell r="N10" t="str">
            <v>城镇住宅用地</v>
          </cell>
          <cell r="O10">
            <v>2.35</v>
          </cell>
          <cell r="P10">
            <v>2</v>
          </cell>
          <cell r="Q10">
            <v>1725</v>
          </cell>
          <cell r="R10">
            <v>3653.25</v>
          </cell>
          <cell r="S10" t="str">
            <v>空地</v>
          </cell>
          <cell r="T10" t="str">
            <v>通路、供水、供气、供电、排水、通讯、通暖、土地平整</v>
          </cell>
          <cell r="U10" t="str">
            <v>无利用</v>
          </cell>
          <cell r="V10" t="str">
            <v>无</v>
          </cell>
          <cell r="W10" t="str">
            <v>属地管理</v>
          </cell>
          <cell r="X10" t="str">
            <v>储2020-125号项目</v>
          </cell>
          <cell r="Y10" t="str">
            <v>B008</v>
          </cell>
          <cell r="Z10" t="str">
            <v>其他机构批而未供土地</v>
          </cell>
        </row>
        <row r="11">
          <cell r="D11" t="str">
            <v>储2019-051号</v>
          </cell>
        </row>
        <row r="11">
          <cell r="F11" t="str">
            <v>赫山区会龙山街道</v>
          </cell>
          <cell r="G11">
            <v>43921</v>
          </cell>
          <cell r="H11" t="str">
            <v>征地</v>
          </cell>
          <cell r="I11" t="str">
            <v>中海船舶宗地一</v>
          </cell>
          <cell r="J11">
            <v>7.02</v>
          </cell>
          <cell r="K11">
            <v>7.02</v>
          </cell>
        </row>
        <row r="11">
          <cell r="M11" t="str">
            <v>是</v>
          </cell>
          <cell r="N11" t="str">
            <v>城镇住宅用地</v>
          </cell>
          <cell r="O11">
            <v>1.89</v>
          </cell>
          <cell r="P11">
            <v>3</v>
          </cell>
          <cell r="Q11">
            <v>2500</v>
          </cell>
          <cell r="R11">
            <v>17538.69</v>
          </cell>
          <cell r="S11" t="str">
            <v>空地</v>
          </cell>
          <cell r="T11" t="str">
            <v>通路、供水、供气、供电、排水、通讯、通暖、土地平整</v>
          </cell>
          <cell r="U11" t="str">
            <v>无利用</v>
          </cell>
          <cell r="V11" t="str">
            <v>无</v>
          </cell>
          <cell r="W11" t="str">
            <v>属地管理</v>
          </cell>
          <cell r="X11" t="str">
            <v>储2019-051号项目</v>
          </cell>
          <cell r="Y11" t="str">
            <v>B009</v>
          </cell>
          <cell r="Z11" t="str">
            <v>其他机构批而未供土地</v>
          </cell>
        </row>
        <row r="12">
          <cell r="D12" t="str">
            <v>储2016-005号</v>
          </cell>
          <cell r="E12" t="str">
            <v>改面积21.88？</v>
          </cell>
          <cell r="F12" t="str">
            <v>赫山区衡龙桥镇</v>
          </cell>
          <cell r="G12">
            <v>43921</v>
          </cell>
          <cell r="H12" t="str">
            <v>征地</v>
          </cell>
          <cell r="I12" t="str">
            <v>高新区衡龙桥镇龙桥村，城际干东北侧</v>
          </cell>
          <cell r="J12">
            <v>21.88</v>
          </cell>
          <cell r="K12">
            <v>21.88</v>
          </cell>
        </row>
        <row r="12">
          <cell r="M12" t="str">
            <v>是</v>
          </cell>
          <cell r="N12" t="str">
            <v>工业用地</v>
          </cell>
          <cell r="O12">
            <v>0.86</v>
          </cell>
          <cell r="P12">
            <v>2</v>
          </cell>
          <cell r="Q12">
            <v>285</v>
          </cell>
          <cell r="R12">
            <v>6235.8</v>
          </cell>
          <cell r="S12" t="str">
            <v>空地</v>
          </cell>
          <cell r="T12" t="str">
            <v>通路、供水、供气、供电、排水、通讯、通暖、土地平整</v>
          </cell>
          <cell r="U12" t="str">
            <v>无利用</v>
          </cell>
          <cell r="V12" t="str">
            <v>无</v>
          </cell>
          <cell r="W12" t="str">
            <v>属地管理</v>
          </cell>
          <cell r="X12" t="str">
            <v>奥源项目</v>
          </cell>
          <cell r="Y12" t="str">
            <v>B010</v>
          </cell>
          <cell r="Z12" t="str">
            <v>其他机构批而未供土地</v>
          </cell>
        </row>
        <row r="13">
          <cell r="D13" t="str">
            <v>储2018-010号</v>
          </cell>
        </row>
        <row r="13">
          <cell r="F13" t="str">
            <v>赫山区衡龙桥镇</v>
          </cell>
          <cell r="G13">
            <v>43921</v>
          </cell>
          <cell r="H13" t="str">
            <v>征地</v>
          </cell>
          <cell r="I13" t="str">
            <v>银城大道以东、晏家冲路以北</v>
          </cell>
          <cell r="J13">
            <v>5.27</v>
          </cell>
          <cell r="K13">
            <v>5.27</v>
          </cell>
        </row>
        <row r="13">
          <cell r="M13" t="str">
            <v>是</v>
          </cell>
          <cell r="N13" t="str">
            <v>工业用地</v>
          </cell>
          <cell r="O13">
            <v>0.94</v>
          </cell>
          <cell r="P13">
            <v>2</v>
          </cell>
          <cell r="Q13">
            <v>285</v>
          </cell>
          <cell r="R13">
            <v>1501.95</v>
          </cell>
          <cell r="S13" t="str">
            <v>有部分零散地上建筑物或构筑物</v>
          </cell>
          <cell r="T13" t="str">
            <v>通路、供水、供气、供电、排水、通讯、通暖、土地平整</v>
          </cell>
          <cell r="U13" t="str">
            <v>无利用</v>
          </cell>
          <cell r="V13" t="str">
            <v>无</v>
          </cell>
          <cell r="W13" t="str">
            <v>属地管理</v>
          </cell>
          <cell r="X13" t="str">
            <v>储2018-010号项目</v>
          </cell>
          <cell r="Y13" t="str">
            <v>B012</v>
          </cell>
          <cell r="Z13" t="str">
            <v>其他机构批而未供土地</v>
          </cell>
        </row>
        <row r="14">
          <cell r="D14" t="str">
            <v>储2018-033/034/035号</v>
          </cell>
          <cell r="E14" t="str">
            <v>储备工业，供应住宅</v>
          </cell>
          <cell r="F14" t="str">
            <v>赫山区朝阳街道</v>
          </cell>
          <cell r="G14">
            <v>43349</v>
          </cell>
          <cell r="H14" t="str">
            <v>收回</v>
          </cell>
          <cell r="I14" t="str">
            <v>龙洲路西侧、博云高科北侧、龙洲路橡塑厂区</v>
          </cell>
          <cell r="J14">
            <v>8.2</v>
          </cell>
        </row>
        <row r="14">
          <cell r="L14">
            <v>8.2</v>
          </cell>
          <cell r="M14" t="str">
            <v>是</v>
          </cell>
          <cell r="N14" t="str">
            <v>城镇住宅用地</v>
          </cell>
          <cell r="O14">
            <v>1.9</v>
          </cell>
          <cell r="P14">
            <v>1</v>
          </cell>
          <cell r="Q14">
            <v>2400</v>
          </cell>
          <cell r="R14">
            <v>19680</v>
          </cell>
          <cell r="S14" t="str">
            <v>空地</v>
          </cell>
          <cell r="T14" t="str">
            <v>通路、供水、供气、供电、排水、通讯、通暖、土地平整</v>
          </cell>
          <cell r="U14" t="str">
            <v>无利用</v>
          </cell>
          <cell r="V14" t="str">
            <v>无</v>
          </cell>
          <cell r="W14" t="str">
            <v>属地管理</v>
          </cell>
          <cell r="X14" t="str">
            <v>橡塑项目</v>
          </cell>
          <cell r="Y14" t="str">
            <v>B013</v>
          </cell>
          <cell r="Z14" t="str">
            <v>其他机构需再次供应土地</v>
          </cell>
        </row>
        <row r="15">
          <cell r="D15" t="str">
            <v>储2019-023号</v>
          </cell>
          <cell r="E15" t="str">
            <v>改面积6.29？</v>
          </cell>
          <cell r="F15" t="str">
            <v>赫山区衡龙桥镇</v>
          </cell>
          <cell r="G15">
            <v>43921</v>
          </cell>
          <cell r="H15" t="str">
            <v>征地</v>
          </cell>
          <cell r="I15" t="str">
            <v>兰岭路南侧、园山路西侧、龙塘路东侧、鱼形山路北侧</v>
          </cell>
          <cell r="J15">
            <v>6.29</v>
          </cell>
          <cell r="K15">
            <v>6.29</v>
          </cell>
        </row>
        <row r="15">
          <cell r="M15" t="str">
            <v>是</v>
          </cell>
          <cell r="N15" t="str">
            <v>工业用地</v>
          </cell>
          <cell r="O15">
            <v>0.89</v>
          </cell>
          <cell r="P15">
            <v>1</v>
          </cell>
          <cell r="Q15">
            <v>315</v>
          </cell>
          <cell r="R15">
            <v>1981.35</v>
          </cell>
          <cell r="S15" t="str">
            <v>空地</v>
          </cell>
          <cell r="T15" t="str">
            <v>通路、供水、供气、供电、排水、通讯、通暖、土地平整</v>
          </cell>
          <cell r="U15" t="str">
            <v>无利用</v>
          </cell>
          <cell r="V15" t="str">
            <v>无</v>
          </cell>
          <cell r="W15" t="str">
            <v>属地管理</v>
          </cell>
          <cell r="X15" t="str">
            <v>储2019-023号项目</v>
          </cell>
          <cell r="Y15" t="str">
            <v>B014</v>
          </cell>
          <cell r="Z15" t="str">
            <v>其他机构批而未供土地</v>
          </cell>
        </row>
        <row r="16">
          <cell r="D16" t="str">
            <v>储2020-120号</v>
          </cell>
          <cell r="E16" t="str">
            <v>改面积0.72</v>
          </cell>
          <cell r="F16" t="str">
            <v>赫山区谢林港镇</v>
          </cell>
          <cell r="G16">
            <v>43921</v>
          </cell>
          <cell r="H16" t="str">
            <v>征地</v>
          </cell>
          <cell r="I16" t="str">
            <v>石新桥村、云寨村</v>
          </cell>
          <cell r="J16">
            <v>0.72</v>
          </cell>
          <cell r="K16">
            <v>0.72</v>
          </cell>
        </row>
        <row r="16">
          <cell r="M16" t="str">
            <v>是</v>
          </cell>
          <cell r="N16" t="str">
            <v>工业用地</v>
          </cell>
          <cell r="O16">
            <v>0.91</v>
          </cell>
          <cell r="P16">
            <v>4</v>
          </cell>
          <cell r="Q16">
            <v>305</v>
          </cell>
          <cell r="R16">
            <v>219.6</v>
          </cell>
          <cell r="S16" t="str">
            <v>有完整的地上建筑物</v>
          </cell>
          <cell r="T16" t="str">
            <v>通路、供水、供气、供电、排水、通讯、通暖、土地平整</v>
          </cell>
          <cell r="U16" t="str">
            <v>无利用</v>
          </cell>
          <cell r="V16" t="str">
            <v>无</v>
          </cell>
          <cell r="W16" t="str">
            <v>属地管理</v>
          </cell>
          <cell r="X16" t="str">
            <v>豆制品项目</v>
          </cell>
          <cell r="Y16" t="str">
            <v>B015</v>
          </cell>
          <cell r="Z16" t="str">
            <v>其他机构批而未供土地</v>
          </cell>
        </row>
        <row r="17">
          <cell r="D17" t="str">
            <v>储2020-091号</v>
          </cell>
        </row>
        <row r="17">
          <cell r="F17" t="str">
            <v>赫山区衡龙桥镇</v>
          </cell>
          <cell r="G17">
            <v>43921</v>
          </cell>
          <cell r="H17" t="str">
            <v>征地</v>
          </cell>
          <cell r="I17" t="str">
            <v>鱼形山路南侧。花亭路东侧</v>
          </cell>
          <cell r="J17">
            <v>10</v>
          </cell>
          <cell r="K17">
            <v>10</v>
          </cell>
        </row>
        <row r="17">
          <cell r="M17" t="str">
            <v>是</v>
          </cell>
          <cell r="N17" t="str">
            <v>城镇住宅用地</v>
          </cell>
          <cell r="O17">
            <v>2.1</v>
          </cell>
          <cell r="P17">
            <v>2</v>
          </cell>
          <cell r="Q17">
            <v>760</v>
          </cell>
          <cell r="R17">
            <v>7600</v>
          </cell>
          <cell r="S17" t="str">
            <v>空地</v>
          </cell>
          <cell r="T17" t="str">
            <v>通路、供水、供气、供电、排水、通讯、通暖、土地平整</v>
          </cell>
          <cell r="U17" t="str">
            <v>无利用</v>
          </cell>
          <cell r="V17" t="str">
            <v>无</v>
          </cell>
          <cell r="W17" t="str">
            <v>属地管理</v>
          </cell>
          <cell r="X17" t="str">
            <v>中心医院项目</v>
          </cell>
          <cell r="Y17" t="str">
            <v>B016</v>
          </cell>
          <cell r="Z17" t="str">
            <v>其他机构批而未供土地</v>
          </cell>
        </row>
        <row r="18">
          <cell r="D18" t="str">
            <v>储2020-138号</v>
          </cell>
        </row>
        <row r="18">
          <cell r="F18" t="str">
            <v>赫山区朝阳街道</v>
          </cell>
          <cell r="G18">
            <v>43922</v>
          </cell>
          <cell r="H18" t="str">
            <v>收购</v>
          </cell>
          <cell r="I18" t="str">
            <v>龙洲路西侧</v>
          </cell>
          <cell r="J18">
            <v>2.95</v>
          </cell>
        </row>
        <row r="18">
          <cell r="L18">
            <v>2.95</v>
          </cell>
          <cell r="M18" t="str">
            <v>是</v>
          </cell>
          <cell r="N18" t="str">
            <v>城镇住宅用地</v>
          </cell>
          <cell r="O18">
            <v>2.14</v>
          </cell>
          <cell r="P18">
            <v>1</v>
          </cell>
          <cell r="Q18">
            <v>2400</v>
          </cell>
          <cell r="R18">
            <v>7072.32</v>
          </cell>
          <cell r="S18" t="str">
            <v>有完整的地上建筑物</v>
          </cell>
          <cell r="T18" t="str">
            <v>通路、供水、供气、供电、排水、通讯、土地平整</v>
          </cell>
          <cell r="U18" t="str">
            <v>无利用</v>
          </cell>
          <cell r="V18" t="str">
            <v>无</v>
          </cell>
          <cell r="W18" t="str">
            <v>属地管理</v>
          </cell>
          <cell r="X18" t="str">
            <v>交通存量收回项目</v>
          </cell>
          <cell r="Y18" t="str">
            <v>B019</v>
          </cell>
          <cell r="Z18" t="str">
            <v>储备机构正常储备土地</v>
          </cell>
        </row>
        <row r="19">
          <cell r="D19" t="str">
            <v>储2020-080号</v>
          </cell>
        </row>
        <row r="19">
          <cell r="F19" t="str">
            <v>赫山区谢林港镇</v>
          </cell>
          <cell r="G19">
            <v>43980</v>
          </cell>
          <cell r="H19" t="str">
            <v>收购</v>
          </cell>
          <cell r="I19" t="str">
            <v>雨荷路西侧，桐株路南侧，白杨路东侧</v>
          </cell>
          <cell r="J19">
            <v>10.08</v>
          </cell>
        </row>
        <row r="19">
          <cell r="L19">
            <v>10.08</v>
          </cell>
          <cell r="M19" t="str">
            <v>是</v>
          </cell>
          <cell r="N19" t="str">
            <v>工业用地</v>
          </cell>
          <cell r="O19">
            <v>0.86</v>
          </cell>
          <cell r="P19">
            <v>3</v>
          </cell>
          <cell r="Q19">
            <v>390</v>
          </cell>
          <cell r="R19">
            <v>3930</v>
          </cell>
          <cell r="S19" t="str">
            <v>有部分零散地上建筑物或构筑物</v>
          </cell>
          <cell r="T19" t="str">
            <v>通路、供水、供气、供电、排水、通讯、通暖、土地平整</v>
          </cell>
          <cell r="U19" t="str">
            <v>无利用</v>
          </cell>
          <cell r="V19" t="str">
            <v>无</v>
          </cell>
          <cell r="W19" t="str">
            <v>属地管理</v>
          </cell>
          <cell r="X19" t="str">
            <v>储2020-080号项目</v>
          </cell>
          <cell r="Y19" t="str">
            <v>B021</v>
          </cell>
          <cell r="Z19" t="str">
            <v>其他机构需再次供应土地</v>
          </cell>
        </row>
        <row r="20">
          <cell r="D20" t="str">
            <v>储2020-081号</v>
          </cell>
        </row>
        <row r="20">
          <cell r="F20" t="str">
            <v>赫山区谢林港镇</v>
          </cell>
          <cell r="G20">
            <v>43980</v>
          </cell>
          <cell r="H20" t="str">
            <v>收购</v>
          </cell>
          <cell r="I20" t="str">
            <v>雨荷路西侧，枣林路北侧，白杨路东侧</v>
          </cell>
          <cell r="J20">
            <v>10.95</v>
          </cell>
        </row>
        <row r="20">
          <cell r="L20">
            <v>10.95</v>
          </cell>
          <cell r="M20" t="str">
            <v>是</v>
          </cell>
          <cell r="N20" t="str">
            <v>工业用地</v>
          </cell>
          <cell r="O20">
            <v>0.88</v>
          </cell>
          <cell r="P20">
            <v>3</v>
          </cell>
          <cell r="Q20">
            <v>390</v>
          </cell>
          <cell r="R20">
            <v>3930</v>
          </cell>
          <cell r="S20" t="str">
            <v>有部分零散地上建筑物或构筑物</v>
          </cell>
          <cell r="T20" t="str">
            <v>通路、供水、供气、供电、排水、通讯、通暖、土地平整</v>
          </cell>
          <cell r="U20" t="str">
            <v>无利用</v>
          </cell>
          <cell r="V20" t="str">
            <v>无</v>
          </cell>
          <cell r="W20" t="str">
            <v>属地管理</v>
          </cell>
          <cell r="X20" t="str">
            <v>储2020-081号项目</v>
          </cell>
          <cell r="Y20" t="str">
            <v>B022</v>
          </cell>
          <cell r="Z20" t="str">
            <v>其他机构需再次供应土地</v>
          </cell>
        </row>
        <row r="21">
          <cell r="D21" t="str">
            <v>储603号</v>
          </cell>
        </row>
        <row r="21">
          <cell r="F21" t="str">
            <v>赫山区赫山街道</v>
          </cell>
          <cell r="G21">
            <v>41366</v>
          </cell>
          <cell r="H21" t="str">
            <v>收购</v>
          </cell>
          <cell r="I21" t="str">
            <v>益阳大道银城市场北侧，十洲路东侧</v>
          </cell>
          <cell r="J21">
            <v>2.94</v>
          </cell>
        </row>
        <row r="21">
          <cell r="L21">
            <v>2.94</v>
          </cell>
          <cell r="M21" t="str">
            <v>是</v>
          </cell>
          <cell r="N21" t="str">
            <v>其他商服用地</v>
          </cell>
          <cell r="O21">
            <v>1.95</v>
          </cell>
          <cell r="P21">
            <v>3</v>
          </cell>
          <cell r="Q21">
            <v>2500</v>
          </cell>
          <cell r="R21">
            <v>7358.3</v>
          </cell>
          <cell r="S21" t="str">
            <v>空地</v>
          </cell>
          <cell r="T21" t="str">
            <v>通路、供水、供气、供电、排水、通讯、通暖、土地平整</v>
          </cell>
          <cell r="U21" t="str">
            <v>无利用</v>
          </cell>
          <cell r="V21" t="str">
            <v>无</v>
          </cell>
          <cell r="W21" t="str">
            <v>属地管理</v>
          </cell>
          <cell r="X21" t="str">
            <v>储603号项目</v>
          </cell>
          <cell r="Y21" t="str">
            <v>B023</v>
          </cell>
          <cell r="Z21" t="str">
            <v>其他机构需再次供应土地</v>
          </cell>
        </row>
        <row r="22">
          <cell r="D22" t="str">
            <v>储2020-083号</v>
          </cell>
        </row>
        <row r="22">
          <cell r="F22" t="str">
            <v>赫山区岳家桥镇</v>
          </cell>
          <cell r="G22">
            <v>43921</v>
          </cell>
          <cell r="H22" t="str">
            <v>存量</v>
          </cell>
          <cell r="I22" t="str">
            <v>内环路南侧、育才路西侧</v>
          </cell>
          <cell r="J22">
            <v>4</v>
          </cell>
          <cell r="K22">
            <v>4</v>
          </cell>
        </row>
        <row r="22">
          <cell r="M22" t="str">
            <v>是</v>
          </cell>
          <cell r="N22" t="str">
            <v>教育用地</v>
          </cell>
          <cell r="O22">
            <v>1.53</v>
          </cell>
          <cell r="P22">
            <v>1</v>
          </cell>
          <cell r="Q22">
            <v>530</v>
          </cell>
          <cell r="R22">
            <v>2157.04</v>
          </cell>
          <cell r="S22" t="str">
            <v>空地</v>
          </cell>
          <cell r="T22" t="str">
            <v>通路、供水、供气、供电、排水、通讯、通暖、土地平整</v>
          </cell>
          <cell r="U22" t="str">
            <v>无利用</v>
          </cell>
          <cell r="V22" t="str">
            <v>无</v>
          </cell>
          <cell r="W22" t="str">
            <v>属地管理</v>
          </cell>
          <cell r="X22" t="str">
            <v>储2020-083号项目</v>
          </cell>
          <cell r="Y22" t="str">
            <v>B001</v>
          </cell>
          <cell r="Z22" t="str">
            <v>其他机构批而未供土地</v>
          </cell>
        </row>
        <row r="23">
          <cell r="D23" t="str">
            <v>储2020-116号</v>
          </cell>
        </row>
        <row r="23">
          <cell r="F23" t="str">
            <v>赫山区岳家桥镇</v>
          </cell>
          <cell r="G23">
            <v>43921</v>
          </cell>
          <cell r="H23" t="str">
            <v>存量</v>
          </cell>
          <cell r="I23" t="str">
            <v>内环路南侧、育才路西侧</v>
          </cell>
          <cell r="J23">
            <v>2.33</v>
          </cell>
          <cell r="K23">
            <v>2.33</v>
          </cell>
        </row>
        <row r="23">
          <cell r="M23" t="str">
            <v>是</v>
          </cell>
          <cell r="N23" t="str">
            <v>教育用地</v>
          </cell>
          <cell r="O23">
            <v>1.53</v>
          </cell>
          <cell r="P23">
            <v>1</v>
          </cell>
          <cell r="Q23">
            <v>530</v>
          </cell>
          <cell r="R23">
            <v>1256.8</v>
          </cell>
          <cell r="S23" t="str">
            <v>空地</v>
          </cell>
          <cell r="T23" t="str">
            <v>通路、供水、供气、供电、排水、通讯、通暖、土地平整</v>
          </cell>
          <cell r="U23" t="str">
            <v>无利用</v>
          </cell>
          <cell r="V23" t="str">
            <v>无</v>
          </cell>
          <cell r="W23" t="str">
            <v>属地管理</v>
          </cell>
          <cell r="X23" t="str">
            <v>储2020-116号项目</v>
          </cell>
          <cell r="Y23" t="str">
            <v>B002</v>
          </cell>
          <cell r="Z23" t="str">
            <v>其他机构批而未供土地</v>
          </cell>
        </row>
        <row r="24">
          <cell r="D24" t="str">
            <v>储2020-098号</v>
          </cell>
          <cell r="E24" t="str">
            <v>改面积0.19</v>
          </cell>
          <cell r="F24" t="str">
            <v>赫山区朝阳街道</v>
          </cell>
          <cell r="G24">
            <v>43921</v>
          </cell>
          <cell r="H24" t="str">
            <v>新增</v>
          </cell>
          <cell r="I24" t="str">
            <v>康复路荣盛地块东侧；江家坪旺佳华府对面</v>
          </cell>
          <cell r="J24">
            <v>0.19</v>
          </cell>
          <cell r="K24">
            <v>0.19</v>
          </cell>
        </row>
        <row r="24">
          <cell r="M24" t="str">
            <v>是</v>
          </cell>
          <cell r="N24" t="str">
            <v>文化设施用地</v>
          </cell>
          <cell r="O24">
            <v>1.53</v>
          </cell>
          <cell r="P24">
            <v>1</v>
          </cell>
          <cell r="Q24">
            <v>2400</v>
          </cell>
          <cell r="R24">
            <v>456</v>
          </cell>
          <cell r="S24" t="str">
            <v>有部分零散地上建筑物或构筑物</v>
          </cell>
          <cell r="T24" t="str">
            <v>通路、供水、供气、供电、排水、通讯、通暖、土地平整</v>
          </cell>
          <cell r="U24" t="str">
            <v>无利用</v>
          </cell>
          <cell r="V24" t="str">
            <v>无</v>
          </cell>
          <cell r="W24" t="str">
            <v>属地管理</v>
          </cell>
          <cell r="X24" t="str">
            <v>储2020-098号项目</v>
          </cell>
          <cell r="Y24" t="str">
            <v>B017</v>
          </cell>
          <cell r="Z24" t="str">
            <v>其他机构批而未供土地</v>
          </cell>
        </row>
        <row r="25">
          <cell r="D25" t="str">
            <v>储2019-018号</v>
          </cell>
        </row>
        <row r="25">
          <cell r="F25" t="str">
            <v>赫山区衡龙桥镇</v>
          </cell>
          <cell r="G25">
            <v>43921</v>
          </cell>
          <cell r="H25" t="str">
            <v>存量</v>
          </cell>
          <cell r="I25" t="str">
            <v>欧家冲路南侧、杉木路东侧</v>
          </cell>
          <cell r="J25">
            <v>0.3</v>
          </cell>
          <cell r="K25">
            <v>0.3</v>
          </cell>
        </row>
        <row r="25">
          <cell r="M25" t="str">
            <v>是</v>
          </cell>
          <cell r="N25" t="str">
            <v>城镇村道路用地</v>
          </cell>
          <cell r="O25" t="str">
            <v>/</v>
          </cell>
          <cell r="P25">
            <v>1</v>
          </cell>
          <cell r="Q25">
            <v>315</v>
          </cell>
          <cell r="R25">
            <v>941.22</v>
          </cell>
          <cell r="S25" t="str">
            <v>空地</v>
          </cell>
          <cell r="T25" t="str">
            <v>通路、供水、供气、供电、排水、通讯、通暖、土地平整</v>
          </cell>
          <cell r="U25" t="str">
            <v>无利用</v>
          </cell>
          <cell r="V25" t="str">
            <v>无</v>
          </cell>
          <cell r="W25" t="str">
            <v>属地管理</v>
          </cell>
          <cell r="X25" t="str">
            <v>储2019-018号项目</v>
          </cell>
          <cell r="Y25" t="str">
            <v>B018</v>
          </cell>
          <cell r="Z25" t="str">
            <v>其他机构批而未供土地</v>
          </cell>
        </row>
        <row r="26">
          <cell r="D26" t="str">
            <v>储2020-074号</v>
          </cell>
        </row>
        <row r="26">
          <cell r="F26" t="str">
            <v>赫山区金银山街道</v>
          </cell>
          <cell r="G26">
            <v>43935</v>
          </cell>
          <cell r="H26" t="str">
            <v>存量</v>
          </cell>
          <cell r="I26" t="str">
            <v>益阳大道北侧，康富路西侧</v>
          </cell>
          <cell r="J26">
            <v>19.52</v>
          </cell>
        </row>
        <row r="26">
          <cell r="L26">
            <v>19.52</v>
          </cell>
          <cell r="M26" t="str">
            <v>是</v>
          </cell>
          <cell r="N26" t="str">
            <v>教育用地</v>
          </cell>
          <cell r="O26">
            <v>1.53</v>
          </cell>
          <cell r="P26">
            <v>1</v>
          </cell>
          <cell r="Q26">
            <v>1425</v>
          </cell>
          <cell r="R26">
            <v>27819</v>
          </cell>
          <cell r="S26" t="str">
            <v>有完整的地上建筑物</v>
          </cell>
          <cell r="T26" t="str">
            <v>通路、供水、供气、供电、排水、通讯、土地平整</v>
          </cell>
          <cell r="U26" t="str">
            <v>无利用</v>
          </cell>
          <cell r="V26" t="str">
            <v>无</v>
          </cell>
          <cell r="W26" t="str">
            <v>属地管理</v>
          </cell>
          <cell r="X26" t="str">
            <v>储2020-074号项目</v>
          </cell>
          <cell r="Y26" t="str">
            <v>B020</v>
          </cell>
          <cell r="Z26" t="str">
            <v>其他机构批而未供土地</v>
          </cell>
        </row>
        <row r="27">
          <cell r="J27">
            <v>147.13</v>
          </cell>
          <cell r="K27">
            <v>77.27</v>
          </cell>
          <cell r="L27">
            <v>69.86</v>
          </cell>
        </row>
        <row r="28">
          <cell r="J28">
            <v>25.6</v>
          </cell>
          <cell r="K28">
            <v>-0.49</v>
          </cell>
        </row>
        <row r="28">
          <cell r="N28">
            <v>0.159993915938551</v>
          </cell>
        </row>
        <row r="28">
          <cell r="P28">
            <v>94.67</v>
          </cell>
          <cell r="Q28" t="str">
            <v>ccz</v>
          </cell>
        </row>
        <row r="28">
          <cell r="S28">
            <v>94.67</v>
          </cell>
        </row>
        <row r="29">
          <cell r="N29">
            <v>0.373899376383701</v>
          </cell>
        </row>
        <row r="29">
          <cell r="P29">
            <v>221.24</v>
          </cell>
          <cell r="Q29" t="str">
            <v>赫山区衡龙桥镇</v>
          </cell>
          <cell r="R29">
            <v>26.04</v>
          </cell>
          <cell r="S29">
            <v>16.07</v>
          </cell>
          <cell r="T29">
            <v>179.13</v>
          </cell>
        </row>
        <row r="30">
          <cell r="J30">
            <v>38.51</v>
          </cell>
        </row>
        <row r="30">
          <cell r="N30">
            <v>0.277095198661507</v>
          </cell>
        </row>
        <row r="30">
          <cell r="P30">
            <v>163.96</v>
          </cell>
        </row>
        <row r="30">
          <cell r="R30">
            <v>0.3</v>
          </cell>
          <cell r="S30">
            <v>2.33</v>
          </cell>
          <cell r="T30">
            <v>161.33</v>
          </cell>
        </row>
        <row r="31">
          <cell r="N31">
            <v>0.189011509016241</v>
          </cell>
        </row>
        <row r="31">
          <cell r="P31">
            <v>111.84</v>
          </cell>
          <cell r="Q31" t="str">
            <v>赫山区谢林港镇</v>
          </cell>
        </row>
        <row r="31">
          <cell r="S31">
            <v>16.74</v>
          </cell>
          <cell r="T31">
            <v>7.47</v>
          </cell>
          <cell r="U31">
            <v>1.34</v>
          </cell>
          <cell r="V31">
            <v>3.33</v>
          </cell>
          <cell r="W31">
            <v>0.18</v>
          </cell>
          <cell r="X31">
            <v>82.78</v>
          </cell>
        </row>
        <row r="33">
          <cell r="P33">
            <v>591.71</v>
          </cell>
        </row>
        <row r="35">
          <cell r="J35">
            <v>476.99</v>
          </cell>
        </row>
        <row r="39">
          <cell r="D39" t="str">
            <v>储2016-005号一</v>
          </cell>
          <cell r="E39" t="str">
            <v>改面积21.88？</v>
          </cell>
          <cell r="F39" t="str">
            <v>赫山区衡龙桥镇</v>
          </cell>
          <cell r="G39">
            <v>43921</v>
          </cell>
          <cell r="H39" t="str">
            <v>征地</v>
          </cell>
          <cell r="I39" t="str">
            <v>高新区衡龙桥镇龙桥村，城际干东北侧</v>
          </cell>
          <cell r="J39">
            <v>21.88</v>
          </cell>
          <cell r="K39">
            <v>21.88</v>
          </cell>
        </row>
        <row r="39">
          <cell r="M39" t="str">
            <v>是</v>
          </cell>
          <cell r="N39" t="str">
            <v>工业用地</v>
          </cell>
          <cell r="O39">
            <v>0.85</v>
          </cell>
          <cell r="P39">
            <v>2</v>
          </cell>
          <cell r="Q39">
            <v>285</v>
          </cell>
          <cell r="R39">
            <v>6235.8</v>
          </cell>
          <cell r="S39" t="str">
            <v>空地</v>
          </cell>
          <cell r="T39" t="str">
            <v>通路、供水、供气、供电、排水、通讯、通暖、土地平整</v>
          </cell>
          <cell r="U39" t="str">
            <v>无利用</v>
          </cell>
          <cell r="V39" t="str">
            <v>无</v>
          </cell>
          <cell r="W39" t="str">
            <v>属地管理</v>
          </cell>
          <cell r="X39" t="str">
            <v>奥源项目</v>
          </cell>
          <cell r="Y39" t="str">
            <v>B010</v>
          </cell>
          <cell r="Z39" t="str">
            <v>其他机构批而未供土地</v>
          </cell>
        </row>
        <row r="40">
          <cell r="D40" t="str">
            <v>储2020-083号</v>
          </cell>
        </row>
        <row r="40">
          <cell r="F40" t="str">
            <v>岳家桥镇</v>
          </cell>
          <cell r="G40">
            <v>43921</v>
          </cell>
          <cell r="H40" t="str">
            <v>存量</v>
          </cell>
          <cell r="I40" t="str">
            <v>内环路南侧、育才路西侧</v>
          </cell>
          <cell r="J40">
            <v>4</v>
          </cell>
          <cell r="K40">
            <v>4</v>
          </cell>
        </row>
        <row r="40">
          <cell r="M40" t="str">
            <v>6（对指标）</v>
          </cell>
          <cell r="N40" t="str">
            <v>教育用地</v>
          </cell>
        </row>
        <row r="40">
          <cell r="P40">
            <v>1</v>
          </cell>
          <cell r="Q40">
            <v>530</v>
          </cell>
          <cell r="R40">
            <v>2157.04</v>
          </cell>
          <cell r="S40" t="str">
            <v>空地</v>
          </cell>
          <cell r="T40" t="str">
            <v>通路、供水、供气、供电、排水、通讯、通暖、土地平整</v>
          </cell>
          <cell r="U40" t="str">
            <v>无利用</v>
          </cell>
          <cell r="V40" t="str">
            <v>无</v>
          </cell>
          <cell r="W40" t="str">
            <v>属地管理</v>
          </cell>
          <cell r="X40" t="str">
            <v>储2020-083号项目</v>
          </cell>
          <cell r="Y40" t="str">
            <v>B001</v>
          </cell>
          <cell r="Z40" t="str">
            <v>其他机构批而未供土地</v>
          </cell>
        </row>
        <row r="41">
          <cell r="D41" t="str">
            <v>储2020-116号</v>
          </cell>
        </row>
        <row r="41">
          <cell r="F41" t="str">
            <v>岳家桥镇</v>
          </cell>
          <cell r="G41">
            <v>43921</v>
          </cell>
          <cell r="H41" t="str">
            <v>存量</v>
          </cell>
          <cell r="I41" t="str">
            <v>内环路南侧、育才路西侧</v>
          </cell>
          <cell r="J41">
            <v>2.33</v>
          </cell>
          <cell r="K41">
            <v>2.33</v>
          </cell>
        </row>
        <row r="41">
          <cell r="M41" t="str">
            <v>6（对指标）</v>
          </cell>
          <cell r="N41" t="str">
            <v>教育用地</v>
          </cell>
        </row>
        <row r="41">
          <cell r="P41">
            <v>1</v>
          </cell>
          <cell r="Q41">
            <v>530</v>
          </cell>
          <cell r="R41">
            <v>1256.8</v>
          </cell>
          <cell r="S41" t="str">
            <v>空地</v>
          </cell>
          <cell r="T41" t="str">
            <v>通路、供水、供气、供电、排水、通讯、通暖、土地平整</v>
          </cell>
          <cell r="U41" t="str">
            <v>无利用</v>
          </cell>
          <cell r="V41" t="str">
            <v>无</v>
          </cell>
          <cell r="W41" t="str">
            <v>属地管理</v>
          </cell>
          <cell r="X41" t="str">
            <v>储2020-116号项目</v>
          </cell>
          <cell r="Y41" t="str">
            <v>B002</v>
          </cell>
          <cell r="Z41" t="str">
            <v>其他机构批而未供土地</v>
          </cell>
        </row>
        <row r="42">
          <cell r="D42" t="str">
            <v>储2020-098号</v>
          </cell>
          <cell r="E42" t="str">
            <v>改面积0.19</v>
          </cell>
          <cell r="F42" t="str">
            <v>朝阳街道</v>
          </cell>
          <cell r="G42">
            <v>43921</v>
          </cell>
          <cell r="H42" t="str">
            <v>新增</v>
          </cell>
          <cell r="I42" t="str">
            <v>康复路荣盛地块东侧；江家坪旺佳华府对面</v>
          </cell>
          <cell r="J42">
            <v>0.19</v>
          </cell>
          <cell r="K42">
            <v>0.19</v>
          </cell>
        </row>
        <row r="42">
          <cell r="M42" t="str">
            <v>6（对指标）</v>
          </cell>
          <cell r="N42" t="str">
            <v>文化设施用地</v>
          </cell>
        </row>
        <row r="42">
          <cell r="P42">
            <v>1</v>
          </cell>
          <cell r="Q42">
            <v>2400</v>
          </cell>
          <cell r="R42">
            <v>456</v>
          </cell>
          <cell r="S42" t="str">
            <v>有部分零散地上建筑物或构筑物</v>
          </cell>
          <cell r="T42" t="str">
            <v>通路、供水、供气、供电、排水、通讯、通暖、土地平整</v>
          </cell>
          <cell r="U42" t="str">
            <v>无利用</v>
          </cell>
          <cell r="V42" t="str">
            <v>无</v>
          </cell>
          <cell r="W42" t="str">
            <v>属地管理</v>
          </cell>
          <cell r="X42" t="str">
            <v>储2020-098号项目</v>
          </cell>
          <cell r="Y42" t="str">
            <v>B017</v>
          </cell>
          <cell r="Z42" t="str">
            <v>其他机构批而未供土地</v>
          </cell>
        </row>
        <row r="43">
          <cell r="D43" t="str">
            <v>储2019-018号</v>
          </cell>
        </row>
        <row r="43">
          <cell r="F43" t="str">
            <v>衡龙桥镇</v>
          </cell>
          <cell r="G43">
            <v>43921</v>
          </cell>
          <cell r="H43" t="str">
            <v>存量</v>
          </cell>
          <cell r="I43" t="str">
            <v>欧家冲路南侧、杉木路东侧</v>
          </cell>
          <cell r="J43">
            <v>0.3</v>
          </cell>
          <cell r="K43">
            <v>0.3</v>
          </cell>
        </row>
        <row r="43">
          <cell r="M43" t="str">
            <v>6（对指标）</v>
          </cell>
          <cell r="N43" t="str">
            <v>城镇村道路用地</v>
          </cell>
        </row>
        <row r="43">
          <cell r="P43">
            <v>1</v>
          </cell>
          <cell r="Q43">
            <v>315</v>
          </cell>
          <cell r="R43">
            <v>941.22</v>
          </cell>
          <cell r="S43" t="str">
            <v>空地</v>
          </cell>
          <cell r="T43" t="str">
            <v>通路、供水、供气、供电、排水、通讯、通暖、土地平整</v>
          </cell>
          <cell r="U43" t="str">
            <v>无利用</v>
          </cell>
          <cell r="V43" t="str">
            <v>无</v>
          </cell>
          <cell r="W43" t="str">
            <v>属地管理</v>
          </cell>
          <cell r="X43" t="str">
            <v>储2019-018号项目</v>
          </cell>
          <cell r="Y43" t="str">
            <v>B018</v>
          </cell>
          <cell r="Z43" t="str">
            <v>其他机构批而未供土地</v>
          </cell>
        </row>
        <row r="44">
          <cell r="D44" t="str">
            <v>储2020-074号</v>
          </cell>
        </row>
        <row r="44">
          <cell r="F44" t="str">
            <v>金银山街道</v>
          </cell>
          <cell r="G44">
            <v>43935</v>
          </cell>
          <cell r="H44" t="str">
            <v>存量</v>
          </cell>
          <cell r="I44" t="str">
            <v>益阳大道北侧，康富路西侧</v>
          </cell>
          <cell r="J44">
            <v>19.52</v>
          </cell>
        </row>
        <row r="44">
          <cell r="L44">
            <v>19.52</v>
          </cell>
          <cell r="M44" t="str">
            <v>6（对指标）</v>
          </cell>
          <cell r="N44" t="str">
            <v>教育用地</v>
          </cell>
        </row>
        <row r="44">
          <cell r="P44">
            <v>1</v>
          </cell>
          <cell r="Q44">
            <v>1425</v>
          </cell>
          <cell r="R44">
            <v>27819</v>
          </cell>
          <cell r="S44" t="str">
            <v>有完整的地上建筑物</v>
          </cell>
          <cell r="T44" t="str">
            <v>通路、供水、供气、供电、排水、通讯、土地平整</v>
          </cell>
          <cell r="U44" t="str">
            <v>无利用</v>
          </cell>
          <cell r="V44" t="str">
            <v>无</v>
          </cell>
          <cell r="W44" t="str">
            <v>属地管理</v>
          </cell>
          <cell r="X44" t="str">
            <v>储2020-074号项目</v>
          </cell>
          <cell r="Y44" t="str">
            <v>B020</v>
          </cell>
          <cell r="Z44" t="str">
            <v>其他机构批而未供土地</v>
          </cell>
        </row>
        <row r="47">
          <cell r="D47" t="str">
            <v>龙岭投储备地块一</v>
          </cell>
        </row>
        <row r="47">
          <cell r="F47" t="str">
            <v>赫山区</v>
          </cell>
        </row>
        <row r="47">
          <cell r="I47" t="str">
            <v>桃花仑东路东侧、紫竹路北侧</v>
          </cell>
          <cell r="J47">
            <v>5.21</v>
          </cell>
          <cell r="K47">
            <v>5.21</v>
          </cell>
        </row>
        <row r="47">
          <cell r="N47" t="str">
            <v>城镇住宅用地</v>
          </cell>
        </row>
        <row r="47">
          <cell r="P47">
            <v>2</v>
          </cell>
          <cell r="Q47">
            <v>1725</v>
          </cell>
        </row>
        <row r="47">
          <cell r="Z47" t="str">
            <v>其他机构批而未供土地</v>
          </cell>
        </row>
        <row r="48">
          <cell r="D48" t="str">
            <v>龙岭投储备地块二</v>
          </cell>
        </row>
        <row r="48">
          <cell r="F48" t="str">
            <v>赫山区</v>
          </cell>
        </row>
        <row r="48">
          <cell r="I48" t="str">
            <v>蓉园路西侧、街坊路南侧</v>
          </cell>
          <cell r="J48">
            <v>3.37</v>
          </cell>
          <cell r="K48">
            <v>3.37</v>
          </cell>
        </row>
        <row r="48">
          <cell r="N48" t="str">
            <v>城镇住宅用地</v>
          </cell>
        </row>
        <row r="48">
          <cell r="P48">
            <v>2</v>
          </cell>
          <cell r="Q48">
            <v>1725</v>
          </cell>
        </row>
        <row r="48">
          <cell r="Z48" t="str">
            <v>其他机构批而未供土地</v>
          </cell>
        </row>
        <row r="49">
          <cell r="D49" t="str">
            <v>龙岭投储备地块三</v>
          </cell>
        </row>
        <row r="49">
          <cell r="F49" t="str">
            <v>赫山区</v>
          </cell>
        </row>
        <row r="49">
          <cell r="I49" t="str">
            <v>银城大道以东、梨园路以南</v>
          </cell>
          <cell r="J49">
            <v>1.5</v>
          </cell>
          <cell r="K49">
            <v>1.5</v>
          </cell>
        </row>
        <row r="49">
          <cell r="N49" t="str">
            <v>城镇住宅用地</v>
          </cell>
        </row>
        <row r="49">
          <cell r="P49">
            <v>3</v>
          </cell>
          <cell r="Q49">
            <v>1215</v>
          </cell>
        </row>
        <row r="49">
          <cell r="Z49" t="str">
            <v>其他机构批而未供土地</v>
          </cell>
        </row>
        <row r="50">
          <cell r="D50" t="str">
            <v>龙岭投储备地块四</v>
          </cell>
        </row>
        <row r="50">
          <cell r="F50" t="str">
            <v>赫山区</v>
          </cell>
        </row>
        <row r="50">
          <cell r="I50" t="str">
            <v>银城大道以东、梨园路以南</v>
          </cell>
          <cell r="J50">
            <v>1.6</v>
          </cell>
          <cell r="K50">
            <v>1.6</v>
          </cell>
        </row>
        <row r="50">
          <cell r="N50" t="str">
            <v>城镇住宅用地</v>
          </cell>
        </row>
        <row r="50">
          <cell r="P50">
            <v>2</v>
          </cell>
          <cell r="Q50">
            <v>1215</v>
          </cell>
        </row>
        <row r="50">
          <cell r="Z50" t="str">
            <v>其他机构批而未供土地</v>
          </cell>
        </row>
        <row r="51">
          <cell r="D51" t="str">
            <v>益储入字2020-122地块二</v>
          </cell>
        </row>
        <row r="51">
          <cell r="F51" t="str">
            <v>资阳区</v>
          </cell>
        </row>
        <row r="51">
          <cell r="I51" t="str">
            <v>益阳市资阳区进港公路以北</v>
          </cell>
          <cell r="J51">
            <v>2.69</v>
          </cell>
          <cell r="K51">
            <v>2.69</v>
          </cell>
        </row>
        <row r="51">
          <cell r="N51" t="str">
            <v>工业用地</v>
          </cell>
        </row>
        <row r="51">
          <cell r="P51">
            <v>4</v>
          </cell>
          <cell r="Q51">
            <v>305</v>
          </cell>
        </row>
        <row r="51">
          <cell r="Z51" t="str">
            <v>其他机构批而未供土地</v>
          </cell>
        </row>
        <row r="52">
          <cell r="D52" t="str">
            <v>市城投储备地块二</v>
          </cell>
        </row>
        <row r="52">
          <cell r="F52" t="str">
            <v>赫山区</v>
          </cell>
        </row>
        <row r="52">
          <cell r="I52" t="str">
            <v>双强化</v>
          </cell>
          <cell r="J52">
            <v>10.77</v>
          </cell>
          <cell r="K52">
            <v>10.77</v>
          </cell>
        </row>
        <row r="52">
          <cell r="N52" t="str">
            <v>城镇住宅用地</v>
          </cell>
        </row>
        <row r="52">
          <cell r="P52">
            <v>2</v>
          </cell>
          <cell r="Q52">
            <v>1725</v>
          </cell>
        </row>
        <row r="52">
          <cell r="Z52" t="str">
            <v>其他机构批而未供土地</v>
          </cell>
        </row>
        <row r="53">
          <cell r="D53" t="str">
            <v>市城投储备地块六</v>
          </cell>
        </row>
        <row r="53">
          <cell r="F53" t="str">
            <v>赫山区</v>
          </cell>
        </row>
        <row r="53">
          <cell r="I53" t="str">
            <v>益阳市畜禽良种繁育试验示范场项目</v>
          </cell>
          <cell r="J53">
            <v>0.52</v>
          </cell>
          <cell r="K53">
            <v>0.52</v>
          </cell>
        </row>
        <row r="53">
          <cell r="N53" t="str">
            <v>科研用地</v>
          </cell>
        </row>
        <row r="53">
          <cell r="P53">
            <v>2</v>
          </cell>
          <cell r="Q53">
            <v>670</v>
          </cell>
        </row>
        <row r="53">
          <cell r="Z53" t="str">
            <v>其他机构批而未供土地</v>
          </cell>
        </row>
        <row r="54">
          <cell r="D54" t="str">
            <v>市城投储备地块七</v>
          </cell>
        </row>
        <row r="54">
          <cell r="F54" t="str">
            <v>赫山区</v>
          </cell>
        </row>
        <row r="54">
          <cell r="I54" t="str">
            <v>湖南链条厂</v>
          </cell>
          <cell r="J54">
            <v>2.14</v>
          </cell>
          <cell r="K54">
            <v>2.14</v>
          </cell>
        </row>
        <row r="54">
          <cell r="N54" t="str">
            <v>城镇住宅用地</v>
          </cell>
        </row>
        <row r="54">
          <cell r="P54">
            <v>2</v>
          </cell>
          <cell r="Q54">
            <v>1725</v>
          </cell>
        </row>
        <row r="54">
          <cell r="Z54" t="str">
            <v>其他机构批而未供土地</v>
          </cell>
        </row>
        <row r="55">
          <cell r="D55" t="str">
            <v>41（2002018）</v>
          </cell>
          <cell r="E55" t="str">
            <v>删除</v>
          </cell>
          <cell r="F55" t="str">
            <v>赫山区</v>
          </cell>
        </row>
        <row r="55">
          <cell r="I55" t="str">
            <v>迎宾路北、粮库铁路线东侧</v>
          </cell>
          <cell r="J55">
            <v>1.81</v>
          </cell>
          <cell r="K55">
            <v>1.81</v>
          </cell>
        </row>
        <row r="55">
          <cell r="N55" t="str">
            <v>城镇住宅用地</v>
          </cell>
        </row>
        <row r="55">
          <cell r="P55">
            <v>2</v>
          </cell>
          <cell r="Q55">
            <v>1725</v>
          </cell>
        </row>
        <row r="55">
          <cell r="Z55" t="str">
            <v>其他机构批而未供土地</v>
          </cell>
        </row>
        <row r="56">
          <cell r="D56" t="str">
            <v>593（2012037）</v>
          </cell>
          <cell r="E56" t="str">
            <v>删除</v>
          </cell>
          <cell r="F56" t="str">
            <v>赫山区</v>
          </cell>
        </row>
        <row r="56">
          <cell r="I56" t="str">
            <v>迎宾路与龙洲路交汇处、龙洲南路延伸线两侧</v>
          </cell>
          <cell r="J56">
            <v>1.25</v>
          </cell>
          <cell r="K56">
            <v>1.25</v>
          </cell>
        </row>
        <row r="56">
          <cell r="N56" t="str">
            <v>城镇住宅用地</v>
          </cell>
        </row>
        <row r="56">
          <cell r="P56">
            <v>2</v>
          </cell>
          <cell r="Q56">
            <v>1725</v>
          </cell>
        </row>
        <row r="56">
          <cell r="Z56" t="str">
            <v>其他机构批而未供土地</v>
          </cell>
        </row>
        <row r="57">
          <cell r="D57" t="str">
            <v>储2019-033号</v>
          </cell>
          <cell r="E57" t="str">
            <v>删除</v>
          </cell>
          <cell r="F57" t="str">
            <v>赫山区</v>
          </cell>
        </row>
        <row r="57">
          <cell r="I57" t="str">
            <v>迎宾路南侧、网商园东侧</v>
          </cell>
          <cell r="J57">
            <v>2.07</v>
          </cell>
          <cell r="K57">
            <v>2.07</v>
          </cell>
        </row>
        <row r="57">
          <cell r="N57" t="str">
            <v>商务金融</v>
          </cell>
        </row>
        <row r="57">
          <cell r="P57">
            <v>2</v>
          </cell>
          <cell r="Q57">
            <v>3200</v>
          </cell>
        </row>
        <row r="57">
          <cell r="Z57" t="str">
            <v>其他机构批而未供土地</v>
          </cell>
        </row>
        <row r="58">
          <cell r="D58" t="str">
            <v>储2020-017号</v>
          </cell>
          <cell r="E58" t="str">
            <v>删除</v>
          </cell>
          <cell r="F58" t="str">
            <v>赫山区</v>
          </cell>
        </row>
        <row r="58">
          <cell r="I58" t="str">
            <v>防空办对面、迎宾路西路南侧</v>
          </cell>
          <cell r="J58">
            <v>1.17</v>
          </cell>
          <cell r="K58">
            <v>1.17</v>
          </cell>
        </row>
        <row r="58">
          <cell r="N58" t="str">
            <v>其他商服用地</v>
          </cell>
        </row>
        <row r="58">
          <cell r="P58">
            <v>2</v>
          </cell>
          <cell r="Q58">
            <v>3200</v>
          </cell>
        </row>
        <row r="58">
          <cell r="Z58" t="str">
            <v>其他机构批而未供土地</v>
          </cell>
        </row>
        <row r="59">
          <cell r="D59" t="str">
            <v>581（2012025）</v>
          </cell>
          <cell r="E59" t="str">
            <v>删除</v>
          </cell>
          <cell r="F59" t="str">
            <v>赫山区</v>
          </cell>
        </row>
        <row r="59">
          <cell r="I59" t="str">
            <v>怡园路西侧、迎宾小学对面</v>
          </cell>
          <cell r="J59">
            <v>0.84</v>
          </cell>
          <cell r="K59">
            <v>0.84</v>
          </cell>
        </row>
        <row r="59">
          <cell r="N59" t="str">
            <v>工业用地</v>
          </cell>
        </row>
        <row r="59">
          <cell r="P59">
            <v>2</v>
          </cell>
          <cell r="Q59">
            <v>495</v>
          </cell>
        </row>
        <row r="59">
          <cell r="Z59" t="str">
            <v>其他机构批而未供土地</v>
          </cell>
        </row>
        <row r="60">
          <cell r="D60" t="str">
            <v>597（2012041）</v>
          </cell>
          <cell r="E60" t="str">
            <v>删除</v>
          </cell>
          <cell r="F60" t="str">
            <v>赫山区</v>
          </cell>
        </row>
        <row r="60">
          <cell r="I60" t="str">
            <v>迎宾路与龙洲路交汇处、龙洲南路延伸线两侧</v>
          </cell>
          <cell r="J60">
            <v>2.25</v>
          </cell>
          <cell r="K60">
            <v>2.25</v>
          </cell>
        </row>
        <row r="60">
          <cell r="N60" t="str">
            <v>工业用地</v>
          </cell>
        </row>
        <row r="60">
          <cell r="P60">
            <v>2</v>
          </cell>
          <cell r="Q60">
            <v>495</v>
          </cell>
        </row>
        <row r="60">
          <cell r="Z60" t="str">
            <v>其他机构批而未供土地</v>
          </cell>
        </row>
        <row r="61">
          <cell r="D61" t="str">
            <v>652（2012085）</v>
          </cell>
          <cell r="E61" t="str">
            <v>删除</v>
          </cell>
          <cell r="F61" t="str">
            <v>赫山区</v>
          </cell>
        </row>
        <row r="61">
          <cell r="I61" t="str">
            <v>迎宾路南侧、电商园东侧</v>
          </cell>
          <cell r="J61">
            <v>1.67</v>
          </cell>
          <cell r="K61">
            <v>1.67</v>
          </cell>
        </row>
        <row r="61">
          <cell r="N61" t="str">
            <v>工业用地</v>
          </cell>
        </row>
        <row r="61">
          <cell r="P61">
            <v>2</v>
          </cell>
          <cell r="Q61">
            <v>495</v>
          </cell>
        </row>
        <row r="61">
          <cell r="Z61" t="str">
            <v>其他机构批而未供土地</v>
          </cell>
        </row>
        <row r="62">
          <cell r="D62" t="str">
            <v>储2017-029号</v>
          </cell>
          <cell r="E62" t="str">
            <v>删除</v>
          </cell>
          <cell r="F62" t="str">
            <v>赫山区</v>
          </cell>
        </row>
        <row r="62">
          <cell r="I62" t="str">
            <v>城际干道东侧,鱼形山路北侧,如舟路西侧,兰岭路南侧</v>
          </cell>
          <cell r="J62">
            <v>1.32</v>
          </cell>
          <cell r="K62">
            <v>1.32</v>
          </cell>
        </row>
        <row r="62">
          <cell r="N62" t="str">
            <v>工业用地</v>
          </cell>
        </row>
        <row r="62">
          <cell r="P62">
            <v>1</v>
          </cell>
          <cell r="Q62">
            <v>315</v>
          </cell>
        </row>
        <row r="62">
          <cell r="Z62" t="str">
            <v>其他机构批而未供土地</v>
          </cell>
        </row>
        <row r="63">
          <cell r="D63" t="str">
            <v>储2020-105号</v>
          </cell>
          <cell r="E63" t="str">
            <v>删除</v>
          </cell>
          <cell r="F63" t="str">
            <v>赫山区</v>
          </cell>
        </row>
        <row r="63">
          <cell r="I63" t="str">
            <v>如舟路西侧、兰岭路北侧</v>
          </cell>
          <cell r="J63">
            <v>0.16</v>
          </cell>
          <cell r="K63">
            <v>0.16</v>
          </cell>
        </row>
        <row r="63">
          <cell r="N63" t="str">
            <v>工业用地</v>
          </cell>
        </row>
        <row r="63">
          <cell r="P63">
            <v>2</v>
          </cell>
          <cell r="Q63">
            <v>495</v>
          </cell>
        </row>
        <row r="63">
          <cell r="Z63" t="str">
            <v>其他机构批而未供土地</v>
          </cell>
        </row>
        <row r="64">
          <cell r="D64" t="str">
            <v>储2020-127号</v>
          </cell>
          <cell r="E64" t="str">
            <v>删除</v>
          </cell>
          <cell r="F64" t="str">
            <v>赫山区</v>
          </cell>
        </row>
        <row r="64">
          <cell r="I64" t="str">
            <v>鱼形山村、石新桥村</v>
          </cell>
          <cell r="J64">
            <v>0.76</v>
          </cell>
          <cell r="K64">
            <v>0.76</v>
          </cell>
        </row>
        <row r="64">
          <cell r="N64" t="str">
            <v>工业用地</v>
          </cell>
        </row>
        <row r="64">
          <cell r="P64">
            <v>1</v>
          </cell>
          <cell r="Q64">
            <v>315</v>
          </cell>
        </row>
        <row r="64">
          <cell r="Z64" t="str">
            <v>其他机构批而未供土地</v>
          </cell>
        </row>
        <row r="65">
          <cell r="D65" t="str">
            <v>储2020-128号</v>
          </cell>
          <cell r="E65" t="str">
            <v>删除</v>
          </cell>
          <cell r="F65" t="str">
            <v>赫山区</v>
          </cell>
        </row>
        <row r="65">
          <cell r="I65" t="str">
            <v>鱼形山村、石新桥村</v>
          </cell>
          <cell r="J65">
            <v>6.58</v>
          </cell>
          <cell r="K65">
            <v>6.58</v>
          </cell>
        </row>
        <row r="65">
          <cell r="N65" t="str">
            <v>工业用地</v>
          </cell>
        </row>
        <row r="65">
          <cell r="P65">
            <v>1</v>
          </cell>
          <cell r="Q65">
            <v>315</v>
          </cell>
        </row>
        <row r="65">
          <cell r="Z65" t="str">
            <v>其他机构批而未供土地</v>
          </cell>
        </row>
        <row r="66">
          <cell r="D66" t="str">
            <v>39（2002016）</v>
          </cell>
          <cell r="E66" t="str">
            <v>删除</v>
          </cell>
          <cell r="F66" t="str">
            <v>赫山区</v>
          </cell>
        </row>
        <row r="66">
          <cell r="I66" t="str">
            <v>原桃益路南侧、海棠路北侧</v>
          </cell>
          <cell r="J66">
            <v>0.29</v>
          </cell>
          <cell r="K66">
            <v>0.29</v>
          </cell>
        </row>
        <row r="66">
          <cell r="N66" t="str">
            <v>公共设施</v>
          </cell>
        </row>
        <row r="66">
          <cell r="P66">
            <v>1</v>
          </cell>
          <cell r="Q66">
            <v>715</v>
          </cell>
        </row>
        <row r="66">
          <cell r="Z66" t="str">
            <v>其他机构批而未供土地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comments" Target="../comments4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comments" Target="../comments5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comments" Target="../comments6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comments" Target="../comments2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"/>
  <sheetViews>
    <sheetView workbookViewId="0">
      <selection activeCell="E15" sqref="E15"/>
    </sheetView>
  </sheetViews>
  <sheetFormatPr defaultColWidth="9" defaultRowHeight="13.5"/>
  <cols>
    <col min="1" max="1" width="8.625" customWidth="1"/>
    <col min="2" max="2" width="13" customWidth="1"/>
    <col min="3" max="3" width="11.125" customWidth="1"/>
    <col min="4" max="4" width="7" customWidth="1"/>
    <col min="5" max="5" width="9.875" customWidth="1"/>
    <col min="6" max="6" width="7.625" customWidth="1"/>
    <col min="7" max="7" width="11.125" customWidth="1"/>
    <col min="8" max="8" width="7.75" customWidth="1"/>
    <col min="9" max="9" width="10.5" customWidth="1"/>
  </cols>
  <sheetData>
    <row r="1" ht="24.95" customHeight="1" spans="1:9">
      <c r="A1" s="234" t="s">
        <v>0</v>
      </c>
      <c r="B1" s="234"/>
      <c r="C1" s="234"/>
      <c r="D1" s="234"/>
      <c r="E1" s="234"/>
      <c r="F1" s="234"/>
      <c r="G1" s="234"/>
      <c r="H1" s="234"/>
      <c r="I1" s="234"/>
    </row>
    <row r="2" ht="24.95" customHeight="1" spans="1:9">
      <c r="A2" s="235" t="s">
        <v>1</v>
      </c>
      <c r="B2" s="235"/>
      <c r="C2" s="235"/>
      <c r="D2" s="235"/>
      <c r="E2" s="235"/>
      <c r="F2" s="235"/>
      <c r="G2" s="235"/>
      <c r="H2" s="235"/>
      <c r="I2" s="235"/>
    </row>
    <row r="3" ht="38.1" customHeight="1" spans="1:9">
      <c r="A3" s="44" t="s">
        <v>2</v>
      </c>
      <c r="B3" s="44" t="s">
        <v>3</v>
      </c>
      <c r="C3" s="44" t="s">
        <v>4</v>
      </c>
      <c r="D3" s="44" t="s">
        <v>5</v>
      </c>
      <c r="E3" s="44" t="s">
        <v>4</v>
      </c>
      <c r="F3" s="44" t="s">
        <v>6</v>
      </c>
      <c r="G3" s="44" t="s">
        <v>4</v>
      </c>
      <c r="H3" s="44" t="s">
        <v>7</v>
      </c>
      <c r="I3" s="44" t="s">
        <v>4</v>
      </c>
    </row>
    <row r="4" ht="24.95" customHeight="1" spans="1:9">
      <c r="A4" s="149">
        <v>2018</v>
      </c>
      <c r="B4" s="255">
        <v>243.655204</v>
      </c>
      <c r="C4" s="255">
        <v>146.1931224</v>
      </c>
      <c r="D4" s="255">
        <v>52.052268</v>
      </c>
      <c r="E4" s="257">
        <v>26.026134</v>
      </c>
      <c r="F4" s="255">
        <v>24.820484</v>
      </c>
      <c r="G4" s="257">
        <v>13.6512662</v>
      </c>
      <c r="H4" s="255">
        <v>56.374057</v>
      </c>
      <c r="I4" s="257">
        <v>33.8244342</v>
      </c>
    </row>
    <row r="5" ht="24.95" customHeight="1" spans="1:9">
      <c r="A5" s="149">
        <v>2019</v>
      </c>
      <c r="B5" s="255">
        <v>328.887469</v>
      </c>
      <c r="C5" s="257">
        <v>197.3324814</v>
      </c>
      <c r="D5" s="255">
        <v>48.527985</v>
      </c>
      <c r="E5" s="257">
        <v>24.2639925</v>
      </c>
      <c r="F5" s="255">
        <v>32.015158</v>
      </c>
      <c r="G5" s="257">
        <v>17.6083369</v>
      </c>
      <c r="H5" s="255">
        <v>79.559442</v>
      </c>
      <c r="I5" s="257">
        <v>47.7356652</v>
      </c>
    </row>
    <row r="6" ht="24.95" customHeight="1" spans="1:9">
      <c r="A6" s="149">
        <v>2020</v>
      </c>
      <c r="B6" s="255">
        <v>1050.981501</v>
      </c>
      <c r="C6" s="255">
        <v>593.6362632</v>
      </c>
      <c r="D6" s="255">
        <v>221.26</v>
      </c>
      <c r="E6" s="255">
        <v>106.4788575</v>
      </c>
      <c r="F6" s="255">
        <v>77.95</v>
      </c>
      <c r="G6" s="255">
        <v>42.36261975</v>
      </c>
      <c r="H6" s="255">
        <v>334.68</v>
      </c>
      <c r="I6" s="255">
        <v>192.298221</v>
      </c>
    </row>
    <row r="7" ht="24.95" customHeight="1" spans="1:9">
      <c r="A7" s="258" t="s">
        <v>8</v>
      </c>
      <c r="B7" s="255">
        <v>1623.524174</v>
      </c>
      <c r="C7" s="255">
        <v>937.161867</v>
      </c>
      <c r="D7" s="255">
        <v>321.840253</v>
      </c>
      <c r="E7" s="255">
        <v>156.768984</v>
      </c>
      <c r="F7" s="255">
        <v>134.785642</v>
      </c>
      <c r="G7" s="255">
        <v>73.62222285</v>
      </c>
      <c r="H7" s="255">
        <v>470.613499</v>
      </c>
      <c r="I7" s="255">
        <v>273.8583204</v>
      </c>
    </row>
    <row r="8" ht="24.95" customHeight="1" spans="1:9">
      <c r="A8" s="258" t="s">
        <v>9</v>
      </c>
      <c r="B8" s="255">
        <v>541.174724666667</v>
      </c>
      <c r="C8" s="255">
        <v>312.387289</v>
      </c>
      <c r="D8" s="255">
        <v>107.280084333333</v>
      </c>
      <c r="E8" s="255">
        <v>52.256328</v>
      </c>
      <c r="F8" s="255">
        <v>44.9285473333333</v>
      </c>
      <c r="G8" s="255">
        <v>24.54074095</v>
      </c>
      <c r="H8" s="255">
        <v>156.871166333333</v>
      </c>
      <c r="I8" s="255">
        <v>91.2861068</v>
      </c>
    </row>
    <row r="9" ht="21" customHeight="1" spans="1:9">
      <c r="A9" s="259" t="s">
        <v>10</v>
      </c>
      <c r="B9" s="238"/>
      <c r="C9" s="238"/>
      <c r="D9" s="238"/>
      <c r="E9" s="238"/>
      <c r="F9" s="238"/>
      <c r="G9" s="238"/>
      <c r="H9" s="238"/>
      <c r="I9" s="238"/>
    </row>
    <row r="10" ht="14.25" spans="1:9">
      <c r="A10" s="238"/>
      <c r="B10" s="238"/>
      <c r="C10" s="238"/>
      <c r="D10" s="238"/>
      <c r="E10" s="238"/>
      <c r="F10" s="238"/>
      <c r="G10" s="238"/>
      <c r="H10" s="238"/>
      <c r="I10" s="238"/>
    </row>
  </sheetData>
  <mergeCells count="2">
    <mergeCell ref="A1:I1"/>
    <mergeCell ref="A2:I2"/>
  </mergeCells>
  <pageMargins left="0.75" right="0.75" top="1" bottom="1" header="0.5" footer="0.5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94"/>
  <sheetViews>
    <sheetView zoomScale="70" zoomScaleNormal="70" topLeftCell="A71" workbookViewId="0">
      <selection activeCell="G106" sqref="G106"/>
    </sheetView>
  </sheetViews>
  <sheetFormatPr defaultColWidth="9" defaultRowHeight="12"/>
  <cols>
    <col min="1" max="1" width="5" style="110" customWidth="1"/>
    <col min="2" max="2" width="14.5" style="110" customWidth="1"/>
    <col min="3" max="3" width="21.6083333333333" style="111" customWidth="1"/>
    <col min="4" max="4" width="12.5" style="111" customWidth="1"/>
    <col min="5" max="5" width="15.5" style="111" customWidth="1"/>
    <col min="6" max="6" width="11.25" style="111" hidden="1" customWidth="1"/>
    <col min="7" max="7" width="15.75" style="111" customWidth="1"/>
    <col min="8" max="8" width="1" style="111" hidden="1" customWidth="1"/>
    <col min="9" max="10" width="11.375" style="112" customWidth="1"/>
    <col min="11" max="11" width="12.375" style="112" customWidth="1"/>
    <col min="12" max="12" width="11.25" style="110" customWidth="1"/>
    <col min="13" max="16384" width="9" style="110"/>
  </cols>
  <sheetData>
    <row r="1" ht="26.1" customHeight="1" spans="1:12">
      <c r="A1" s="24" t="s">
        <v>1004</v>
      </c>
      <c r="B1" s="24"/>
      <c r="C1" s="24"/>
      <c r="D1" s="24"/>
      <c r="E1" s="24"/>
      <c r="F1" s="24"/>
      <c r="G1" s="24"/>
      <c r="H1" s="24"/>
      <c r="I1" s="115"/>
      <c r="J1" s="115"/>
      <c r="K1" s="115"/>
      <c r="L1" s="24"/>
    </row>
    <row r="2" spans="11:12">
      <c r="K2" s="116" t="s">
        <v>516</v>
      </c>
      <c r="L2" s="117"/>
    </row>
    <row r="3" ht="17.1" customHeight="1" spans="1:12">
      <c r="A3" s="54" t="s">
        <v>24</v>
      </c>
      <c r="B3" s="54" t="s">
        <v>954</v>
      </c>
      <c r="C3" s="54"/>
      <c r="D3" s="54"/>
      <c r="E3" s="54"/>
      <c r="F3" s="54"/>
      <c r="G3" s="54" t="s">
        <v>1005</v>
      </c>
      <c r="H3" s="54"/>
      <c r="I3" s="118" t="s">
        <v>1006</v>
      </c>
      <c r="J3" s="118"/>
      <c r="K3" s="118"/>
      <c r="L3" s="40" t="s">
        <v>1007</v>
      </c>
    </row>
    <row r="4" ht="30" customHeight="1" spans="1:12">
      <c r="A4" s="54"/>
      <c r="B4" s="40" t="s">
        <v>25</v>
      </c>
      <c r="C4" s="40" t="s">
        <v>26</v>
      </c>
      <c r="D4" s="40" t="s">
        <v>958</v>
      </c>
      <c r="E4" s="40" t="s">
        <v>28</v>
      </c>
      <c r="F4" s="40" t="s">
        <v>1008</v>
      </c>
      <c r="G4" s="40" t="s">
        <v>1009</v>
      </c>
      <c r="H4" s="40" t="s">
        <v>1010</v>
      </c>
      <c r="I4" s="56" t="s">
        <v>1011</v>
      </c>
      <c r="J4" s="56" t="s">
        <v>962</v>
      </c>
      <c r="K4" s="56" t="s">
        <v>334</v>
      </c>
      <c r="L4" s="40"/>
    </row>
    <row r="5" ht="36" spans="1:12">
      <c r="A5" s="40">
        <v>1</v>
      </c>
      <c r="B5" s="43" t="s">
        <v>34</v>
      </c>
      <c r="C5" s="47" t="s">
        <v>35</v>
      </c>
      <c r="D5" s="63">
        <v>15.22</v>
      </c>
      <c r="E5" s="40" t="s">
        <v>37</v>
      </c>
      <c r="F5" s="45"/>
      <c r="G5" s="40" t="s">
        <v>390</v>
      </c>
      <c r="H5" s="40"/>
      <c r="I5" s="56">
        <v>2739.6</v>
      </c>
      <c r="J5" s="56">
        <v>560.096</v>
      </c>
      <c r="K5" s="56">
        <v>3299.696</v>
      </c>
      <c r="L5" s="54"/>
    </row>
    <row r="6" ht="36" spans="1:12">
      <c r="A6" s="40">
        <v>2</v>
      </c>
      <c r="B6" s="43" t="s">
        <v>41</v>
      </c>
      <c r="C6" s="43" t="s">
        <v>42</v>
      </c>
      <c r="D6" s="63">
        <v>11.55</v>
      </c>
      <c r="E6" s="40" t="s">
        <v>44</v>
      </c>
      <c r="F6" s="45"/>
      <c r="G6" s="40" t="s">
        <v>402</v>
      </c>
      <c r="H6" s="40"/>
      <c r="I6" s="56">
        <v>1848</v>
      </c>
      <c r="J6" s="56">
        <v>379.9</v>
      </c>
      <c r="K6" s="56">
        <v>2227.9</v>
      </c>
      <c r="L6" s="54"/>
    </row>
    <row r="7" ht="36" spans="1:12">
      <c r="A7" s="40">
        <v>3</v>
      </c>
      <c r="B7" s="43" t="s">
        <v>82</v>
      </c>
      <c r="C7" s="44" t="s">
        <v>83</v>
      </c>
      <c r="D7" s="63">
        <v>1.67</v>
      </c>
      <c r="E7" s="40" t="s">
        <v>37</v>
      </c>
      <c r="F7" s="45"/>
      <c r="G7" s="40" t="s">
        <v>402</v>
      </c>
      <c r="H7" s="40"/>
      <c r="I7" s="56">
        <v>300.6</v>
      </c>
      <c r="J7" s="56">
        <v>48.931</v>
      </c>
      <c r="K7" s="56">
        <v>349.531</v>
      </c>
      <c r="L7" s="54"/>
    </row>
    <row r="8" ht="36" spans="1:12">
      <c r="A8" s="40">
        <v>4</v>
      </c>
      <c r="B8" s="43" t="s">
        <v>85</v>
      </c>
      <c r="C8" s="44" t="s">
        <v>86</v>
      </c>
      <c r="D8" s="113">
        <v>0.47</v>
      </c>
      <c r="E8" s="40" t="s">
        <v>37</v>
      </c>
      <c r="F8" s="45"/>
      <c r="G8" s="40" t="s">
        <v>402</v>
      </c>
      <c r="H8" s="40"/>
      <c r="I8" s="56">
        <v>84.6</v>
      </c>
      <c r="J8" s="56">
        <v>13.207</v>
      </c>
      <c r="K8" s="56">
        <v>97.807</v>
      </c>
      <c r="L8" s="54"/>
    </row>
    <row r="9" ht="36" spans="1:12">
      <c r="A9" s="40">
        <v>5</v>
      </c>
      <c r="B9" s="43" t="s">
        <v>427</v>
      </c>
      <c r="C9" s="44" t="s">
        <v>429</v>
      </c>
      <c r="D9" s="113">
        <v>21.88</v>
      </c>
      <c r="E9" s="40" t="s">
        <v>44</v>
      </c>
      <c r="F9" s="45"/>
      <c r="G9" s="40" t="s">
        <v>402</v>
      </c>
      <c r="H9" s="40"/>
      <c r="I9" s="56">
        <v>3938.4</v>
      </c>
      <c r="J9" s="56">
        <v>831.44</v>
      </c>
      <c r="K9" s="56">
        <v>4769.84</v>
      </c>
      <c r="L9" s="54"/>
    </row>
    <row r="10" ht="36" spans="1:12">
      <c r="A10" s="40">
        <v>6</v>
      </c>
      <c r="B10" s="43" t="s">
        <v>46</v>
      </c>
      <c r="C10" s="44" t="s">
        <v>47</v>
      </c>
      <c r="D10" s="113">
        <v>8.2</v>
      </c>
      <c r="E10" s="40" t="s">
        <v>37</v>
      </c>
      <c r="F10" s="45"/>
      <c r="G10" s="40" t="s">
        <v>402</v>
      </c>
      <c r="H10" s="40"/>
      <c r="I10" s="56">
        <v>1476</v>
      </c>
      <c r="J10" s="56">
        <v>312.052</v>
      </c>
      <c r="K10" s="56">
        <v>1788.052</v>
      </c>
      <c r="L10" s="54"/>
    </row>
    <row r="11" ht="36" spans="1:12">
      <c r="A11" s="40">
        <v>7</v>
      </c>
      <c r="B11" s="43" t="s">
        <v>200</v>
      </c>
      <c r="C11" s="44" t="s">
        <v>201</v>
      </c>
      <c r="D11" s="113">
        <v>0.72</v>
      </c>
      <c r="E11" s="40" t="s">
        <v>44</v>
      </c>
      <c r="F11" s="45"/>
      <c r="G11" s="40" t="s">
        <v>402</v>
      </c>
      <c r="H11" s="40"/>
      <c r="I11" s="56">
        <v>115.2</v>
      </c>
      <c r="J11" s="56">
        <v>23.04</v>
      </c>
      <c r="K11" s="56">
        <v>138.24</v>
      </c>
      <c r="L11" s="54"/>
    </row>
    <row r="12" ht="36" spans="1:12">
      <c r="A12" s="40">
        <v>8</v>
      </c>
      <c r="B12" s="43" t="s">
        <v>165</v>
      </c>
      <c r="C12" s="44" t="s">
        <v>166</v>
      </c>
      <c r="D12" s="113">
        <v>10</v>
      </c>
      <c r="E12" s="40" t="s">
        <v>37</v>
      </c>
      <c r="F12" s="45"/>
      <c r="G12" s="40" t="s">
        <v>402</v>
      </c>
      <c r="H12" s="40"/>
      <c r="I12" s="56">
        <v>1600</v>
      </c>
      <c r="J12" s="56">
        <v>216</v>
      </c>
      <c r="K12" s="56">
        <v>1816</v>
      </c>
      <c r="L12" s="54"/>
    </row>
    <row r="13" ht="36" spans="1:12">
      <c r="A13" s="40">
        <v>9</v>
      </c>
      <c r="B13" s="43" t="s">
        <v>50</v>
      </c>
      <c r="C13" s="44" t="s">
        <v>51</v>
      </c>
      <c r="D13" s="113">
        <v>2.95</v>
      </c>
      <c r="E13" s="40" t="s">
        <v>37</v>
      </c>
      <c r="F13" s="45"/>
      <c r="G13" s="40" t="s">
        <v>390</v>
      </c>
      <c r="H13" s="40"/>
      <c r="I13" s="56">
        <v>531</v>
      </c>
      <c r="J13" s="56">
        <v>112.1</v>
      </c>
      <c r="K13" s="56">
        <v>643.1</v>
      </c>
      <c r="L13" s="54"/>
    </row>
    <row r="14" ht="19.5" customHeight="1" spans="1:12">
      <c r="A14" s="40">
        <v>10</v>
      </c>
      <c r="B14" s="43" t="s">
        <v>53</v>
      </c>
      <c r="C14" s="44" t="s">
        <v>54</v>
      </c>
      <c r="D14" s="113">
        <v>16.8</v>
      </c>
      <c r="E14" s="40" t="s">
        <v>44</v>
      </c>
      <c r="F14" s="45"/>
      <c r="G14" s="40" t="s">
        <v>1012</v>
      </c>
      <c r="H14" s="40"/>
      <c r="I14" s="56">
        <v>2184</v>
      </c>
      <c r="J14" s="56">
        <v>188</v>
      </c>
      <c r="K14" s="56">
        <v>2372</v>
      </c>
      <c r="L14" s="54"/>
    </row>
    <row r="15" ht="24" spans="1:12">
      <c r="A15" s="40">
        <v>11</v>
      </c>
      <c r="B15" s="43" t="s">
        <v>56</v>
      </c>
      <c r="C15" s="44" t="s">
        <v>57</v>
      </c>
      <c r="D15" s="113">
        <v>17.4</v>
      </c>
      <c r="E15" s="40" t="s">
        <v>44</v>
      </c>
      <c r="F15" s="45"/>
      <c r="G15" s="40" t="s">
        <v>1012</v>
      </c>
      <c r="H15" s="40"/>
      <c r="I15" s="56">
        <v>1914</v>
      </c>
      <c r="J15" s="56">
        <v>426.3</v>
      </c>
      <c r="K15" s="56">
        <v>2340.3</v>
      </c>
      <c r="L15" s="54"/>
    </row>
    <row r="16" ht="32.25" customHeight="1" spans="1:12">
      <c r="A16" s="40">
        <v>12</v>
      </c>
      <c r="B16" s="43" t="s">
        <v>59</v>
      </c>
      <c r="C16" s="44" t="s">
        <v>60</v>
      </c>
      <c r="D16" s="61">
        <v>33.7</v>
      </c>
      <c r="E16" s="40" t="s">
        <v>44</v>
      </c>
      <c r="F16" s="52"/>
      <c r="G16" s="40" t="s">
        <v>1012</v>
      </c>
      <c r="H16" s="40"/>
      <c r="I16" s="56">
        <v>4025</v>
      </c>
      <c r="J16" s="56">
        <v>873.35</v>
      </c>
      <c r="K16" s="56">
        <v>4898.35</v>
      </c>
      <c r="L16" s="54"/>
    </row>
    <row r="17" ht="20.25" customHeight="1" spans="1:12">
      <c r="A17" s="40">
        <v>13</v>
      </c>
      <c r="B17" s="43" t="s">
        <v>62</v>
      </c>
      <c r="C17" s="44" t="s">
        <v>63</v>
      </c>
      <c r="D17" s="61">
        <v>0.19</v>
      </c>
      <c r="E17" s="40" t="s">
        <v>44</v>
      </c>
      <c r="F17" s="52"/>
      <c r="G17" s="40" t="s">
        <v>1012</v>
      </c>
      <c r="H17" s="40"/>
      <c r="I17" s="56">
        <v>24.7</v>
      </c>
      <c r="J17" s="56">
        <v>5.225</v>
      </c>
      <c r="K17" s="56">
        <v>29.925</v>
      </c>
      <c r="L17" s="54"/>
    </row>
    <row r="18" ht="20.25" customHeight="1" spans="1:12">
      <c r="A18" s="40">
        <v>14</v>
      </c>
      <c r="B18" s="43" t="s">
        <v>79</v>
      </c>
      <c r="C18" s="44" t="s">
        <v>80</v>
      </c>
      <c r="D18" s="61">
        <v>6.23</v>
      </c>
      <c r="E18" s="40" t="s">
        <v>37</v>
      </c>
      <c r="F18" s="52"/>
      <c r="G18" s="40" t="s">
        <v>1012</v>
      </c>
      <c r="H18" s="52"/>
      <c r="I18" s="56">
        <v>1027.95</v>
      </c>
      <c r="J18" s="56">
        <v>236.74</v>
      </c>
      <c r="K18" s="56">
        <v>1264.69</v>
      </c>
      <c r="L18" s="54"/>
    </row>
    <row r="19" ht="20.25" customHeight="1" spans="1:12">
      <c r="A19" s="40">
        <v>15</v>
      </c>
      <c r="B19" s="43" t="s">
        <v>264</v>
      </c>
      <c r="C19" s="44" t="s">
        <v>265</v>
      </c>
      <c r="D19" s="61">
        <v>4.54</v>
      </c>
      <c r="E19" s="40" t="s">
        <v>37</v>
      </c>
      <c r="F19" s="52"/>
      <c r="G19" s="40" t="s">
        <v>1012</v>
      </c>
      <c r="H19" s="52"/>
      <c r="I19" s="56">
        <v>749.1</v>
      </c>
      <c r="J19" s="56">
        <v>172.52</v>
      </c>
      <c r="K19" s="56">
        <v>921.62</v>
      </c>
      <c r="L19" s="54"/>
    </row>
    <row r="20" ht="20.25" customHeight="1" spans="1:12">
      <c r="A20" s="40">
        <v>16</v>
      </c>
      <c r="B20" s="43" t="s">
        <v>280</v>
      </c>
      <c r="C20" s="44" t="s">
        <v>281</v>
      </c>
      <c r="D20" s="61">
        <v>2.32</v>
      </c>
      <c r="E20" s="40" t="s">
        <v>37</v>
      </c>
      <c r="F20" s="52"/>
      <c r="G20" s="40" t="s">
        <v>1012</v>
      </c>
      <c r="H20" s="52"/>
      <c r="I20" s="56">
        <v>382.8</v>
      </c>
      <c r="J20" s="56">
        <v>88.16</v>
      </c>
      <c r="K20" s="56">
        <v>470.96</v>
      </c>
      <c r="L20" s="54"/>
    </row>
    <row r="21" ht="20.25" customHeight="1" spans="1:12">
      <c r="A21" s="40">
        <v>17</v>
      </c>
      <c r="B21" s="43" t="s">
        <v>87</v>
      </c>
      <c r="C21" s="44" t="s">
        <v>88</v>
      </c>
      <c r="D21" s="61">
        <v>0.99</v>
      </c>
      <c r="E21" s="40" t="s">
        <v>37</v>
      </c>
      <c r="F21" s="52"/>
      <c r="G21" s="40" t="s">
        <v>1012</v>
      </c>
      <c r="H21" s="52"/>
      <c r="I21" s="56">
        <v>128.7</v>
      </c>
      <c r="J21" s="56">
        <v>33.66</v>
      </c>
      <c r="K21" s="56">
        <v>162.36</v>
      </c>
      <c r="L21" s="54"/>
    </row>
    <row r="22" ht="24" spans="1:12">
      <c r="A22" s="40">
        <v>18</v>
      </c>
      <c r="B22" s="43" t="s">
        <v>90</v>
      </c>
      <c r="C22" s="44" t="s">
        <v>91</v>
      </c>
      <c r="D22" s="61">
        <v>2.17</v>
      </c>
      <c r="E22" s="40" t="s">
        <v>44</v>
      </c>
      <c r="F22" s="52"/>
      <c r="G22" s="40" t="s">
        <v>1012</v>
      </c>
      <c r="H22" s="52"/>
      <c r="I22" s="56">
        <v>238.7</v>
      </c>
      <c r="J22" s="56">
        <v>71.61</v>
      </c>
      <c r="K22" s="56">
        <v>310.31</v>
      </c>
      <c r="L22" s="54"/>
    </row>
    <row r="23" ht="33" customHeight="1" spans="1:12">
      <c r="A23" s="40">
        <v>19</v>
      </c>
      <c r="B23" s="43" t="s">
        <v>93</v>
      </c>
      <c r="C23" s="44" t="s">
        <v>94</v>
      </c>
      <c r="D23" s="61">
        <v>4.96</v>
      </c>
      <c r="E23" s="40" t="s">
        <v>44</v>
      </c>
      <c r="F23" s="52"/>
      <c r="G23" s="40" t="s">
        <v>1012</v>
      </c>
      <c r="H23" s="52"/>
      <c r="I23" s="56">
        <v>545.6</v>
      </c>
      <c r="J23" s="56">
        <v>139.68</v>
      </c>
      <c r="K23" s="56">
        <v>685.28</v>
      </c>
      <c r="L23" s="54"/>
    </row>
    <row r="24" spans="1:12">
      <c r="A24" s="40">
        <v>20</v>
      </c>
      <c r="B24" s="43" t="s">
        <v>97</v>
      </c>
      <c r="C24" s="44" t="s">
        <v>98</v>
      </c>
      <c r="D24" s="61">
        <v>3.33</v>
      </c>
      <c r="E24" s="40" t="s">
        <v>44</v>
      </c>
      <c r="F24" s="52"/>
      <c r="G24" s="40" t="s">
        <v>1012</v>
      </c>
      <c r="H24" s="52"/>
      <c r="I24" s="56">
        <v>366.3</v>
      </c>
      <c r="J24" s="56">
        <v>109.89</v>
      </c>
      <c r="K24" s="56">
        <v>476.19</v>
      </c>
      <c r="L24" s="54"/>
    </row>
    <row r="25" ht="33" customHeight="1" spans="1:12">
      <c r="A25" s="40">
        <v>21</v>
      </c>
      <c r="B25" s="43" t="s">
        <v>100</v>
      </c>
      <c r="C25" s="44" t="s">
        <v>101</v>
      </c>
      <c r="D25" s="63">
        <v>15.6</v>
      </c>
      <c r="E25" s="40" t="s">
        <v>44</v>
      </c>
      <c r="F25" s="53"/>
      <c r="G25" s="40" t="s">
        <v>1012</v>
      </c>
      <c r="H25" s="52"/>
      <c r="I25" s="56">
        <v>1716</v>
      </c>
      <c r="J25" s="56">
        <v>514.8</v>
      </c>
      <c r="K25" s="56">
        <v>2230.8</v>
      </c>
      <c r="L25" s="54"/>
    </row>
    <row r="26" ht="20.25" customHeight="1" spans="1:12">
      <c r="A26" s="40">
        <v>22</v>
      </c>
      <c r="B26" s="43" t="s">
        <v>103</v>
      </c>
      <c r="C26" s="44" t="s">
        <v>104</v>
      </c>
      <c r="D26" s="63">
        <v>2.67</v>
      </c>
      <c r="E26" s="40" t="s">
        <v>44</v>
      </c>
      <c r="F26" s="53"/>
      <c r="G26" s="40" t="s">
        <v>1012</v>
      </c>
      <c r="H26" s="53"/>
      <c r="I26" s="56">
        <v>293.7</v>
      </c>
      <c r="J26" s="56">
        <v>69.42</v>
      </c>
      <c r="K26" s="56">
        <v>363.12</v>
      </c>
      <c r="L26" s="54"/>
    </row>
    <row r="27" ht="27" customHeight="1" spans="1:12">
      <c r="A27" s="40">
        <v>23</v>
      </c>
      <c r="B27" s="43" t="s">
        <v>105</v>
      </c>
      <c r="C27" s="44" t="s">
        <v>106</v>
      </c>
      <c r="D27" s="61">
        <v>1.11</v>
      </c>
      <c r="E27" s="40" t="s">
        <v>44</v>
      </c>
      <c r="F27" s="52"/>
      <c r="G27" s="40" t="s">
        <v>1012</v>
      </c>
      <c r="H27" s="52"/>
      <c r="I27" s="56">
        <v>144.3</v>
      </c>
      <c r="J27" s="56">
        <v>28.86</v>
      </c>
      <c r="K27" s="56">
        <v>173.16</v>
      </c>
      <c r="L27" s="54"/>
    </row>
    <row r="28" ht="21" customHeight="1" spans="1:12">
      <c r="A28" s="40">
        <v>24</v>
      </c>
      <c r="B28" s="43" t="s">
        <v>109</v>
      </c>
      <c r="C28" s="44" t="s">
        <v>110</v>
      </c>
      <c r="D28" s="63">
        <v>3.39</v>
      </c>
      <c r="E28" s="40" t="s">
        <v>37</v>
      </c>
      <c r="F28" s="53"/>
      <c r="G28" s="40" t="s">
        <v>1012</v>
      </c>
      <c r="H28" s="52"/>
      <c r="I28" s="56">
        <v>559.35</v>
      </c>
      <c r="J28" s="56">
        <v>128.82</v>
      </c>
      <c r="K28" s="56">
        <v>688.17</v>
      </c>
      <c r="L28" s="54"/>
    </row>
    <row r="29" ht="21" customHeight="1" spans="1:12">
      <c r="A29" s="40">
        <v>25</v>
      </c>
      <c r="B29" s="43" t="s">
        <v>112</v>
      </c>
      <c r="C29" s="44" t="s">
        <v>113</v>
      </c>
      <c r="D29" s="61">
        <v>1.33</v>
      </c>
      <c r="E29" s="40" t="s">
        <v>44</v>
      </c>
      <c r="F29" s="52"/>
      <c r="G29" s="40" t="s">
        <v>1012</v>
      </c>
      <c r="H29" s="52"/>
      <c r="I29" s="56">
        <v>172.9</v>
      </c>
      <c r="J29" s="56">
        <v>43.89</v>
      </c>
      <c r="K29" s="56">
        <v>216.79</v>
      </c>
      <c r="L29" s="54"/>
    </row>
    <row r="30" ht="21" customHeight="1" spans="1:12">
      <c r="A30" s="40">
        <v>26</v>
      </c>
      <c r="B30" s="43" t="s">
        <v>115</v>
      </c>
      <c r="C30" s="44" t="s">
        <v>116</v>
      </c>
      <c r="D30" s="61">
        <v>1.33</v>
      </c>
      <c r="E30" s="40" t="s">
        <v>44</v>
      </c>
      <c r="F30" s="53"/>
      <c r="G30" s="40" t="s">
        <v>1012</v>
      </c>
      <c r="H30" s="52"/>
      <c r="I30" s="56">
        <v>146.3</v>
      </c>
      <c r="J30" s="56">
        <v>43.89</v>
      </c>
      <c r="K30" s="56">
        <v>190.19</v>
      </c>
      <c r="L30" s="54"/>
    </row>
    <row r="31" ht="21" customHeight="1" spans="1:12">
      <c r="A31" s="40">
        <v>27</v>
      </c>
      <c r="B31" s="43" t="s">
        <v>117</v>
      </c>
      <c r="C31" s="44" t="s">
        <v>118</v>
      </c>
      <c r="D31" s="63">
        <v>1.33</v>
      </c>
      <c r="E31" s="40" t="s">
        <v>44</v>
      </c>
      <c r="F31" s="53"/>
      <c r="G31" s="40" t="s">
        <v>1012</v>
      </c>
      <c r="H31" s="52"/>
      <c r="I31" s="56">
        <v>146.3</v>
      </c>
      <c r="J31" s="56">
        <v>35.91</v>
      </c>
      <c r="K31" s="56">
        <v>182.21</v>
      </c>
      <c r="L31" s="54"/>
    </row>
    <row r="32" ht="30.75" customHeight="1" spans="1:12">
      <c r="A32" s="40">
        <v>28</v>
      </c>
      <c r="B32" s="43" t="s">
        <v>120</v>
      </c>
      <c r="C32" s="44" t="s">
        <v>121</v>
      </c>
      <c r="D32" s="63">
        <v>1.33</v>
      </c>
      <c r="E32" s="40" t="s">
        <v>44</v>
      </c>
      <c r="F32" s="53"/>
      <c r="G32" s="40" t="s">
        <v>1012</v>
      </c>
      <c r="H32" s="52"/>
      <c r="I32" s="56">
        <v>146.3</v>
      </c>
      <c r="J32" s="56">
        <v>43.89</v>
      </c>
      <c r="K32" s="56">
        <v>190.19</v>
      </c>
      <c r="L32" s="54"/>
    </row>
    <row r="33" ht="30.75" customHeight="1" spans="1:12">
      <c r="A33" s="40">
        <v>29</v>
      </c>
      <c r="B33" s="43" t="s">
        <v>122</v>
      </c>
      <c r="C33" s="44" t="s">
        <v>123</v>
      </c>
      <c r="D33" s="61">
        <v>2.67</v>
      </c>
      <c r="E33" s="40" t="s">
        <v>44</v>
      </c>
      <c r="F33" s="52"/>
      <c r="G33" s="40" t="s">
        <v>1012</v>
      </c>
      <c r="H33" s="53"/>
      <c r="I33" s="56">
        <v>293.7</v>
      </c>
      <c r="J33" s="56">
        <v>88.11</v>
      </c>
      <c r="K33" s="56">
        <v>381.81</v>
      </c>
      <c r="L33" s="54"/>
    </row>
    <row r="34" ht="18.75" customHeight="1" spans="1:12">
      <c r="A34" s="40">
        <v>30</v>
      </c>
      <c r="B34" s="43" t="s">
        <v>125</v>
      </c>
      <c r="C34" s="44" t="s">
        <v>126</v>
      </c>
      <c r="D34" s="61">
        <v>1.33</v>
      </c>
      <c r="E34" s="40" t="s">
        <v>44</v>
      </c>
      <c r="F34" s="52"/>
      <c r="G34" s="40" t="s">
        <v>1012</v>
      </c>
      <c r="H34" s="53"/>
      <c r="I34" s="56">
        <v>172.9</v>
      </c>
      <c r="J34" s="56">
        <v>38.57</v>
      </c>
      <c r="K34" s="56">
        <v>211.47</v>
      </c>
      <c r="L34" s="54"/>
    </row>
    <row r="35" ht="18.75" customHeight="1" spans="1:12">
      <c r="A35" s="40">
        <v>31</v>
      </c>
      <c r="B35" s="43" t="s">
        <v>128</v>
      </c>
      <c r="C35" s="44" t="s">
        <v>129</v>
      </c>
      <c r="D35" s="63">
        <v>2</v>
      </c>
      <c r="E35" s="40" t="s">
        <v>44</v>
      </c>
      <c r="F35" s="53"/>
      <c r="G35" s="40" t="s">
        <v>1012</v>
      </c>
      <c r="H35" s="52"/>
      <c r="I35" s="56">
        <v>260</v>
      </c>
      <c r="J35" s="56">
        <v>66</v>
      </c>
      <c r="K35" s="56">
        <v>326</v>
      </c>
      <c r="L35" s="54"/>
    </row>
    <row r="36" ht="30" customHeight="1" spans="1:12">
      <c r="A36" s="40">
        <v>32</v>
      </c>
      <c r="B36" s="43" t="s">
        <v>131</v>
      </c>
      <c r="C36" s="44" t="s">
        <v>132</v>
      </c>
      <c r="D36" s="63">
        <v>2.67</v>
      </c>
      <c r="E36" s="40" t="s">
        <v>44</v>
      </c>
      <c r="F36" s="53"/>
      <c r="G36" s="40" t="s">
        <v>1012</v>
      </c>
      <c r="H36" s="53"/>
      <c r="I36" s="56">
        <v>347.1</v>
      </c>
      <c r="J36" s="56">
        <v>88.11</v>
      </c>
      <c r="K36" s="56">
        <v>435.21</v>
      </c>
      <c r="L36" s="54"/>
    </row>
    <row r="37" ht="18.75" customHeight="1" spans="1:12">
      <c r="A37" s="40">
        <v>33</v>
      </c>
      <c r="B37" s="43" t="s">
        <v>134</v>
      </c>
      <c r="C37" s="44" t="s">
        <v>135</v>
      </c>
      <c r="D37" s="9">
        <v>2</v>
      </c>
      <c r="E37" s="40" t="s">
        <v>44</v>
      </c>
      <c r="F37" s="52"/>
      <c r="G37" s="40" t="s">
        <v>1012</v>
      </c>
      <c r="H37" s="52"/>
      <c r="I37" s="56">
        <v>247.2</v>
      </c>
      <c r="J37" s="56">
        <v>66</v>
      </c>
      <c r="K37" s="56">
        <v>313.2</v>
      </c>
      <c r="L37" s="54"/>
    </row>
    <row r="38" ht="18.75" customHeight="1" spans="1:12">
      <c r="A38" s="40">
        <v>34</v>
      </c>
      <c r="B38" s="43" t="s">
        <v>137</v>
      </c>
      <c r="C38" s="44" t="s">
        <v>138</v>
      </c>
      <c r="D38" s="9">
        <v>4.67</v>
      </c>
      <c r="E38" s="40" t="s">
        <v>44</v>
      </c>
      <c r="F38" s="52"/>
      <c r="G38" s="40" t="s">
        <v>1012</v>
      </c>
      <c r="H38" s="52"/>
      <c r="I38" s="56">
        <v>609.76</v>
      </c>
      <c r="J38" s="56">
        <v>154.11</v>
      </c>
      <c r="K38" s="56">
        <v>763.87</v>
      </c>
      <c r="L38" s="54"/>
    </row>
    <row r="39" ht="25.5" customHeight="1" spans="1:12">
      <c r="A39" s="40">
        <v>35</v>
      </c>
      <c r="B39" s="43" t="s">
        <v>140</v>
      </c>
      <c r="C39" s="44" t="s">
        <v>141</v>
      </c>
      <c r="D39" s="9">
        <v>1.33</v>
      </c>
      <c r="E39" s="40" t="s">
        <v>44</v>
      </c>
      <c r="F39" s="53"/>
      <c r="G39" s="40" t="s">
        <v>1012</v>
      </c>
      <c r="H39" s="53"/>
      <c r="I39" s="56">
        <v>164.8</v>
      </c>
      <c r="J39" s="56">
        <v>43.89</v>
      </c>
      <c r="K39" s="56">
        <v>208.69</v>
      </c>
      <c r="L39" s="54"/>
    </row>
    <row r="40" ht="29.25" customHeight="1" spans="1:12">
      <c r="A40" s="40">
        <v>36</v>
      </c>
      <c r="B40" s="43" t="s">
        <v>143</v>
      </c>
      <c r="C40" s="44" t="s">
        <v>144</v>
      </c>
      <c r="D40" s="9">
        <v>0.67</v>
      </c>
      <c r="E40" s="40" t="s">
        <v>44</v>
      </c>
      <c r="F40" s="53"/>
      <c r="G40" s="40" t="s">
        <v>1012</v>
      </c>
      <c r="H40" s="53"/>
      <c r="I40" s="56">
        <v>81.576</v>
      </c>
      <c r="J40" s="56">
        <v>22.11</v>
      </c>
      <c r="K40" s="56">
        <v>103.686</v>
      </c>
      <c r="L40" s="54"/>
    </row>
    <row r="41" ht="29.25" customHeight="1" spans="1:12">
      <c r="A41" s="40">
        <v>37</v>
      </c>
      <c r="B41" s="43" t="s">
        <v>146</v>
      </c>
      <c r="C41" s="44" t="s">
        <v>147</v>
      </c>
      <c r="D41" s="9">
        <v>0.67</v>
      </c>
      <c r="E41" s="40" t="s">
        <v>44</v>
      </c>
      <c r="F41" s="52"/>
      <c r="G41" s="40" t="s">
        <v>1012</v>
      </c>
      <c r="H41" s="52"/>
      <c r="I41" s="56">
        <v>82.4</v>
      </c>
      <c r="J41" s="56">
        <v>22.11</v>
      </c>
      <c r="K41" s="56">
        <v>104.51</v>
      </c>
      <c r="L41" s="54"/>
    </row>
    <row r="42" ht="29.25" customHeight="1" spans="1:12">
      <c r="A42" s="40">
        <v>38</v>
      </c>
      <c r="B42" s="43" t="s">
        <v>149</v>
      </c>
      <c r="C42" s="44" t="s">
        <v>150</v>
      </c>
      <c r="D42" s="9">
        <v>0.67</v>
      </c>
      <c r="E42" s="40" t="s">
        <v>44</v>
      </c>
      <c r="F42" s="52"/>
      <c r="G42" s="40" t="s">
        <v>1012</v>
      </c>
      <c r="H42" s="52"/>
      <c r="I42" s="56">
        <v>86.52</v>
      </c>
      <c r="J42" s="56">
        <v>22.11</v>
      </c>
      <c r="K42" s="56">
        <v>108.63</v>
      </c>
      <c r="L42" s="54"/>
    </row>
    <row r="43" ht="33" customHeight="1" spans="1:12">
      <c r="A43" s="40">
        <v>39</v>
      </c>
      <c r="B43" s="43" t="s">
        <v>152</v>
      </c>
      <c r="C43" s="44" t="s">
        <v>153</v>
      </c>
      <c r="D43" s="56">
        <v>13.33</v>
      </c>
      <c r="E43" s="40" t="s">
        <v>44</v>
      </c>
      <c r="F43" s="53"/>
      <c r="G43" s="40" t="s">
        <v>1012</v>
      </c>
      <c r="H43" s="53"/>
      <c r="I43" s="56">
        <v>1732.9</v>
      </c>
      <c r="J43" s="56">
        <v>375.936</v>
      </c>
      <c r="K43" s="56">
        <v>2108.836</v>
      </c>
      <c r="L43" s="54"/>
    </row>
    <row r="44" ht="18.75" customHeight="1" spans="1:12">
      <c r="A44" s="40">
        <v>40</v>
      </c>
      <c r="B44" s="43" t="s">
        <v>155</v>
      </c>
      <c r="C44" s="44" t="s">
        <v>156</v>
      </c>
      <c r="D44" s="9">
        <v>0.81</v>
      </c>
      <c r="E44" s="40" t="s">
        <v>158</v>
      </c>
      <c r="F44" s="53"/>
      <c r="G44" s="40" t="s">
        <v>1012</v>
      </c>
      <c r="H44" s="53"/>
      <c r="I44" s="56">
        <v>133.65</v>
      </c>
      <c r="J44" s="56">
        <v>30.78</v>
      </c>
      <c r="K44" s="56">
        <v>164.43</v>
      </c>
      <c r="L44" s="54"/>
    </row>
    <row r="45" ht="18.75" customHeight="1" spans="1:12">
      <c r="A45" s="40">
        <v>41</v>
      </c>
      <c r="B45" s="43" t="s">
        <v>274</v>
      </c>
      <c r="C45" s="44" t="s">
        <v>275</v>
      </c>
      <c r="D45" s="56">
        <v>0.93</v>
      </c>
      <c r="E45" s="40" t="s">
        <v>37</v>
      </c>
      <c r="F45" s="53"/>
      <c r="G45" s="40" t="s">
        <v>1012</v>
      </c>
      <c r="H45" s="52"/>
      <c r="I45" s="56">
        <v>758.08</v>
      </c>
      <c r="J45" s="56">
        <v>477.5904</v>
      </c>
      <c r="K45" s="56">
        <v>1235.6704</v>
      </c>
      <c r="L45" s="54"/>
    </row>
    <row r="46" ht="34" customHeight="1" spans="1:12">
      <c r="A46" s="40">
        <v>42</v>
      </c>
      <c r="B46" s="43" t="s">
        <v>254</v>
      </c>
      <c r="C46" s="44" t="s">
        <v>255</v>
      </c>
      <c r="D46" s="63">
        <v>0.8</v>
      </c>
      <c r="E46" s="40" t="s">
        <v>44</v>
      </c>
      <c r="F46" s="52"/>
      <c r="G46" s="40" t="s">
        <v>1012</v>
      </c>
      <c r="H46" s="52"/>
      <c r="I46" s="56">
        <v>42.024</v>
      </c>
      <c r="J46" s="56">
        <v>28.8</v>
      </c>
      <c r="K46" s="56">
        <v>70.824</v>
      </c>
      <c r="L46" s="54"/>
    </row>
    <row r="47" ht="18.75" customHeight="1" spans="1:12">
      <c r="A47" s="40">
        <v>43</v>
      </c>
      <c r="B47" s="43" t="s">
        <v>159</v>
      </c>
      <c r="C47" s="44" t="s">
        <v>160</v>
      </c>
      <c r="D47" s="63">
        <v>3.76</v>
      </c>
      <c r="E47" s="40" t="s">
        <v>37</v>
      </c>
      <c r="F47" s="52"/>
      <c r="G47" s="40" t="s">
        <v>1012</v>
      </c>
      <c r="H47" s="52"/>
      <c r="I47" s="56">
        <v>470</v>
      </c>
      <c r="J47" s="56">
        <v>124.08</v>
      </c>
      <c r="K47" s="56">
        <v>594.08</v>
      </c>
      <c r="L47" s="54"/>
    </row>
    <row r="48" ht="18.75" customHeight="1" spans="1:12">
      <c r="A48" s="40">
        <v>44</v>
      </c>
      <c r="B48" s="43" t="s">
        <v>283</v>
      </c>
      <c r="C48" s="44" t="s">
        <v>284</v>
      </c>
      <c r="D48" s="9">
        <v>1.58</v>
      </c>
      <c r="E48" s="40" t="s">
        <v>37</v>
      </c>
      <c r="F48" s="52"/>
      <c r="G48" s="40" t="s">
        <v>1012</v>
      </c>
      <c r="H48" s="53"/>
      <c r="I48" s="56">
        <v>255</v>
      </c>
      <c r="J48" s="56">
        <v>60.04</v>
      </c>
      <c r="K48" s="56">
        <v>315.04</v>
      </c>
      <c r="L48" s="54"/>
    </row>
    <row r="49" ht="18.75" customHeight="1" spans="1:12">
      <c r="A49" s="40">
        <v>45</v>
      </c>
      <c r="B49" s="43" t="s">
        <v>162</v>
      </c>
      <c r="C49" s="44" t="s">
        <v>163</v>
      </c>
      <c r="D49" s="61">
        <v>2.21</v>
      </c>
      <c r="E49" s="40" t="s">
        <v>37</v>
      </c>
      <c r="F49" s="53"/>
      <c r="G49" s="40" t="s">
        <v>1012</v>
      </c>
      <c r="H49" s="53"/>
      <c r="I49" s="56">
        <v>364.65</v>
      </c>
      <c r="J49" s="56">
        <v>83.98</v>
      </c>
      <c r="K49" s="56">
        <v>448.63</v>
      </c>
      <c r="L49" s="54"/>
    </row>
    <row r="50" ht="18.75" customHeight="1" spans="1:12">
      <c r="A50" s="40">
        <v>46</v>
      </c>
      <c r="B50" s="43" t="s">
        <v>191</v>
      </c>
      <c r="C50" s="44" t="s">
        <v>192</v>
      </c>
      <c r="D50" s="68">
        <v>12.93</v>
      </c>
      <c r="E50" s="40" t="s">
        <v>44</v>
      </c>
      <c r="F50" s="53"/>
      <c r="G50" s="40" t="s">
        <v>1012</v>
      </c>
      <c r="H50" s="52"/>
      <c r="I50" s="56">
        <v>1680.9</v>
      </c>
      <c r="J50" s="56">
        <v>426.69</v>
      </c>
      <c r="K50" s="56">
        <v>2107.59</v>
      </c>
      <c r="L50" s="54"/>
    </row>
    <row r="51" ht="29" customHeight="1" spans="1:12">
      <c r="A51" s="40">
        <v>47</v>
      </c>
      <c r="B51" s="43" t="s">
        <v>197</v>
      </c>
      <c r="C51" s="44" t="s">
        <v>198</v>
      </c>
      <c r="D51" s="68">
        <v>2</v>
      </c>
      <c r="E51" s="40" t="s">
        <v>44</v>
      </c>
      <c r="F51" s="53"/>
      <c r="G51" s="40" t="s">
        <v>1012</v>
      </c>
      <c r="H51" s="52"/>
      <c r="I51" s="56">
        <v>220</v>
      </c>
      <c r="J51" s="56">
        <v>46</v>
      </c>
      <c r="K51" s="56">
        <v>266</v>
      </c>
      <c r="L51" s="54"/>
    </row>
    <row r="52" ht="18.75" customHeight="1" spans="1:12">
      <c r="A52" s="40">
        <v>48</v>
      </c>
      <c r="B52" s="43" t="s">
        <v>221</v>
      </c>
      <c r="C52" s="44" t="s">
        <v>222</v>
      </c>
      <c r="D52" s="68">
        <v>2</v>
      </c>
      <c r="E52" s="40" t="s">
        <v>44</v>
      </c>
      <c r="F52" s="53"/>
      <c r="G52" s="40" t="s">
        <v>1012</v>
      </c>
      <c r="H52" s="52"/>
      <c r="I52" s="56">
        <v>220</v>
      </c>
      <c r="J52" s="56">
        <v>52</v>
      </c>
      <c r="K52" s="56">
        <v>272</v>
      </c>
      <c r="L52" s="54"/>
    </row>
    <row r="53" ht="18.75" customHeight="1" spans="1:12">
      <c r="A53" s="40">
        <v>49</v>
      </c>
      <c r="B53" s="43" t="s">
        <v>223</v>
      </c>
      <c r="C53" s="44" t="s">
        <v>224</v>
      </c>
      <c r="D53" s="68">
        <v>5.7</v>
      </c>
      <c r="E53" s="40" t="s">
        <v>44</v>
      </c>
      <c r="F53" s="53"/>
      <c r="G53" s="40" t="s">
        <v>1012</v>
      </c>
      <c r="H53" s="52"/>
      <c r="I53" s="56">
        <v>684</v>
      </c>
      <c r="J53" s="56">
        <v>178.85</v>
      </c>
      <c r="K53" s="56">
        <v>862.85</v>
      </c>
      <c r="L53" s="54"/>
    </row>
    <row r="54" ht="18.75" customHeight="1" spans="1:12">
      <c r="A54" s="40">
        <v>50</v>
      </c>
      <c r="B54" s="43" t="s">
        <v>226</v>
      </c>
      <c r="C54" s="44" t="s">
        <v>227</v>
      </c>
      <c r="D54" s="68">
        <v>3.1</v>
      </c>
      <c r="E54" s="40" t="s">
        <v>44</v>
      </c>
      <c r="F54" s="53"/>
      <c r="G54" s="40" t="s">
        <v>1012</v>
      </c>
      <c r="H54" s="52"/>
      <c r="I54" s="56">
        <v>341</v>
      </c>
      <c r="J54" s="56">
        <v>164.8</v>
      </c>
      <c r="K54" s="56">
        <v>505.8</v>
      </c>
      <c r="L54" s="54"/>
    </row>
    <row r="55" ht="18.75" customHeight="1" spans="1:12">
      <c r="A55" s="40">
        <v>51</v>
      </c>
      <c r="B55" s="43" t="s">
        <v>229</v>
      </c>
      <c r="C55" s="44" t="s">
        <v>230</v>
      </c>
      <c r="D55" s="68">
        <v>2.13</v>
      </c>
      <c r="E55" s="40" t="s">
        <v>44</v>
      </c>
      <c r="F55" s="53"/>
      <c r="G55" s="40" t="s">
        <v>1012</v>
      </c>
      <c r="H55" s="52"/>
      <c r="I55" s="56">
        <v>234.3</v>
      </c>
      <c r="J55" s="56">
        <v>52.185</v>
      </c>
      <c r="K55" s="56">
        <v>286.485</v>
      </c>
      <c r="L55" s="54"/>
    </row>
    <row r="56" ht="18.75" customHeight="1" spans="1:12">
      <c r="A56" s="40">
        <v>52</v>
      </c>
      <c r="B56" s="43" t="s">
        <v>231</v>
      </c>
      <c r="C56" s="44" t="s">
        <v>232</v>
      </c>
      <c r="D56" s="68">
        <v>1.86</v>
      </c>
      <c r="E56" s="40" t="s">
        <v>44</v>
      </c>
      <c r="F56" s="53"/>
      <c r="G56" s="40" t="s">
        <v>1012</v>
      </c>
      <c r="H56" s="52"/>
      <c r="I56" s="56">
        <v>204.6</v>
      </c>
      <c r="J56" s="56">
        <v>56.63</v>
      </c>
      <c r="K56" s="56">
        <v>261.23</v>
      </c>
      <c r="L56" s="54"/>
    </row>
    <row r="57" ht="18.75" customHeight="1" spans="1:12">
      <c r="A57" s="40">
        <v>53</v>
      </c>
      <c r="B57" s="43" t="s">
        <v>251</v>
      </c>
      <c r="C57" s="44" t="s">
        <v>252</v>
      </c>
      <c r="D57" s="68">
        <v>0.96</v>
      </c>
      <c r="E57" s="40" t="s">
        <v>44</v>
      </c>
      <c r="F57" s="53"/>
      <c r="G57" s="40" t="s">
        <v>1012</v>
      </c>
      <c r="H57" s="53"/>
      <c r="I57" s="56">
        <v>105.6</v>
      </c>
      <c r="J57" s="56">
        <v>27.68</v>
      </c>
      <c r="K57" s="56">
        <v>133.28</v>
      </c>
      <c r="L57" s="54"/>
    </row>
    <row r="58" ht="18.75" customHeight="1" spans="1:12">
      <c r="A58" s="40">
        <v>54</v>
      </c>
      <c r="B58" s="43" t="s">
        <v>256</v>
      </c>
      <c r="C58" s="44" t="s">
        <v>257</v>
      </c>
      <c r="D58" s="68">
        <v>18.67</v>
      </c>
      <c r="E58" s="40" t="s">
        <v>44</v>
      </c>
      <c r="F58" s="53"/>
      <c r="G58" s="40" t="s">
        <v>1012</v>
      </c>
      <c r="H58" s="52"/>
      <c r="I58" s="56">
        <v>2427.1</v>
      </c>
      <c r="J58" s="56">
        <v>513.425</v>
      </c>
      <c r="K58" s="56">
        <v>2940.525</v>
      </c>
      <c r="L58" s="54"/>
    </row>
    <row r="59" ht="18.75" customHeight="1" spans="1:12">
      <c r="A59" s="40">
        <v>55</v>
      </c>
      <c r="B59" s="43" t="s">
        <v>258</v>
      </c>
      <c r="C59" s="44" t="s">
        <v>259</v>
      </c>
      <c r="D59" s="68">
        <v>2</v>
      </c>
      <c r="E59" s="40" t="s">
        <v>44</v>
      </c>
      <c r="F59" s="53"/>
      <c r="G59" s="40" t="s">
        <v>1012</v>
      </c>
      <c r="H59" s="53"/>
      <c r="I59" s="56">
        <v>260</v>
      </c>
      <c r="J59" s="56">
        <v>55</v>
      </c>
      <c r="K59" s="56">
        <v>315</v>
      </c>
      <c r="L59" s="54"/>
    </row>
    <row r="60" ht="18.75" customHeight="1" spans="1:12">
      <c r="A60" s="40">
        <v>56</v>
      </c>
      <c r="B60" s="43" t="s">
        <v>261</v>
      </c>
      <c r="C60" s="44" t="s">
        <v>262</v>
      </c>
      <c r="D60" s="68">
        <v>10.6666666666667</v>
      </c>
      <c r="E60" s="40" t="s">
        <v>44</v>
      </c>
      <c r="F60" s="53"/>
      <c r="G60" s="40" t="s">
        <v>1012</v>
      </c>
      <c r="H60" s="52"/>
      <c r="I60" s="56">
        <v>1387.1</v>
      </c>
      <c r="J60" s="56">
        <v>293.425</v>
      </c>
      <c r="K60" s="56">
        <v>1680.525</v>
      </c>
      <c r="L60" s="54"/>
    </row>
    <row r="61" ht="18.75" customHeight="1" spans="1:12">
      <c r="A61" s="40">
        <v>57</v>
      </c>
      <c r="B61" s="43" t="s">
        <v>277</v>
      </c>
      <c r="C61" s="44" t="s">
        <v>278</v>
      </c>
      <c r="D61" s="68">
        <v>0.11</v>
      </c>
      <c r="E61" s="40" t="s">
        <v>37</v>
      </c>
      <c r="F61" s="53"/>
      <c r="G61" s="40" t="s">
        <v>1012</v>
      </c>
      <c r="H61" s="52"/>
      <c r="I61" s="56">
        <v>13.98</v>
      </c>
      <c r="J61" s="56">
        <v>4.18</v>
      </c>
      <c r="K61" s="56">
        <v>18.16</v>
      </c>
      <c r="L61" s="54"/>
    </row>
    <row r="62" ht="18.75" customHeight="1" spans="1:12">
      <c r="A62" s="40">
        <v>58</v>
      </c>
      <c r="B62" s="43" t="s">
        <v>271</v>
      </c>
      <c r="C62" s="44" t="s">
        <v>272</v>
      </c>
      <c r="D62" s="9">
        <v>6.33</v>
      </c>
      <c r="E62" s="40" t="s">
        <v>37</v>
      </c>
      <c r="F62" s="53"/>
      <c r="G62" s="40" t="s">
        <v>1012</v>
      </c>
      <c r="H62" s="52"/>
      <c r="I62" s="56">
        <v>1044.45</v>
      </c>
      <c r="J62" s="56">
        <v>240.54</v>
      </c>
      <c r="K62" s="56">
        <v>1284.99</v>
      </c>
      <c r="L62" s="54"/>
    </row>
    <row r="63" ht="18.75" customHeight="1" spans="1:12">
      <c r="A63" s="40">
        <v>59</v>
      </c>
      <c r="B63" s="43" t="s">
        <v>267</v>
      </c>
      <c r="C63" s="44" t="s">
        <v>268</v>
      </c>
      <c r="D63" s="9">
        <v>1.44</v>
      </c>
      <c r="E63" s="40" t="s">
        <v>37</v>
      </c>
      <c r="F63" s="114"/>
      <c r="G63" s="40" t="s">
        <v>1012</v>
      </c>
      <c r="H63" s="52"/>
      <c r="I63" s="56">
        <v>180</v>
      </c>
      <c r="J63" s="56">
        <v>47.52</v>
      </c>
      <c r="K63" s="56">
        <v>227.52</v>
      </c>
      <c r="L63" s="54"/>
    </row>
    <row r="64" spans="1:12">
      <c r="A64" s="40">
        <v>60</v>
      </c>
      <c r="B64" s="43" t="s">
        <v>285</v>
      </c>
      <c r="C64" s="44" t="s">
        <v>286</v>
      </c>
      <c r="D64" s="9">
        <v>5.93</v>
      </c>
      <c r="E64" s="40" t="s">
        <v>37</v>
      </c>
      <c r="F64" s="53"/>
      <c r="G64" s="40" t="s">
        <v>1012</v>
      </c>
      <c r="H64" s="52"/>
      <c r="I64" s="56">
        <v>978.45</v>
      </c>
      <c r="J64" s="56">
        <v>225.34</v>
      </c>
      <c r="K64" s="56">
        <v>1203.79</v>
      </c>
      <c r="L64" s="54"/>
    </row>
    <row r="65" ht="30.75" customHeight="1" spans="1:12">
      <c r="A65" s="40">
        <v>61</v>
      </c>
      <c r="B65" s="43" t="s">
        <v>288</v>
      </c>
      <c r="C65" s="44" t="s">
        <v>289</v>
      </c>
      <c r="D65" s="9">
        <v>2.95</v>
      </c>
      <c r="E65" s="40" t="s">
        <v>37</v>
      </c>
      <c r="F65" s="52"/>
      <c r="G65" s="40" t="s">
        <v>1012</v>
      </c>
      <c r="H65" s="52"/>
      <c r="I65" s="56">
        <v>590</v>
      </c>
      <c r="J65" s="56">
        <v>112.1</v>
      </c>
      <c r="K65" s="56">
        <v>702.1</v>
      </c>
      <c r="L65" s="54"/>
    </row>
    <row r="66" ht="18.75" customHeight="1" spans="1:12">
      <c r="A66" s="40">
        <v>62</v>
      </c>
      <c r="B66" s="43" t="s">
        <v>291</v>
      </c>
      <c r="C66" s="44" t="s">
        <v>292</v>
      </c>
      <c r="D66" s="9">
        <v>0.47</v>
      </c>
      <c r="E66" s="40" t="s">
        <v>37</v>
      </c>
      <c r="F66" s="52"/>
      <c r="G66" s="40" t="s">
        <v>1012</v>
      </c>
      <c r="H66" s="52"/>
      <c r="I66" s="56">
        <v>85</v>
      </c>
      <c r="J66" s="56">
        <v>17.86</v>
      </c>
      <c r="K66" s="56">
        <v>102.86</v>
      </c>
      <c r="L66" s="54"/>
    </row>
    <row r="67" ht="18.75" customHeight="1" spans="1:12">
      <c r="A67" s="40">
        <v>63</v>
      </c>
      <c r="B67" s="43" t="s">
        <v>294</v>
      </c>
      <c r="C67" s="44" t="s">
        <v>295</v>
      </c>
      <c r="D67" s="56">
        <v>4</v>
      </c>
      <c r="E67" s="40" t="s">
        <v>37</v>
      </c>
      <c r="F67" s="53"/>
      <c r="G67" s="40" t="s">
        <v>1012</v>
      </c>
      <c r="H67" s="66"/>
      <c r="I67" s="56">
        <v>660</v>
      </c>
      <c r="J67" s="56">
        <v>131</v>
      </c>
      <c r="K67" s="56">
        <v>791</v>
      </c>
      <c r="L67" s="54"/>
    </row>
    <row r="68" ht="18.75" customHeight="1" spans="1:12">
      <c r="A68" s="40">
        <v>64</v>
      </c>
      <c r="B68" s="43" t="s">
        <v>297</v>
      </c>
      <c r="C68" s="44" t="s">
        <v>298</v>
      </c>
      <c r="D68" s="56">
        <v>5.2</v>
      </c>
      <c r="E68" s="40" t="s">
        <v>37</v>
      </c>
      <c r="F68" s="53"/>
      <c r="G68" s="40" t="s">
        <v>1012</v>
      </c>
      <c r="H68" s="66"/>
      <c r="I68" s="56">
        <v>780</v>
      </c>
      <c r="J68" s="56">
        <v>197.6</v>
      </c>
      <c r="K68" s="56">
        <v>977.6</v>
      </c>
      <c r="L68" s="54"/>
    </row>
    <row r="69" ht="28.5" customHeight="1" spans="1:12">
      <c r="A69" s="40">
        <v>65</v>
      </c>
      <c r="B69" s="43" t="s">
        <v>300</v>
      </c>
      <c r="C69" s="44" t="s">
        <v>301</v>
      </c>
      <c r="D69" s="9">
        <v>7.27</v>
      </c>
      <c r="E69" s="40" t="s">
        <v>302</v>
      </c>
      <c r="F69" s="52"/>
      <c r="G69" s="40" t="s">
        <v>1012</v>
      </c>
      <c r="H69" s="53"/>
      <c r="I69" s="56">
        <v>1199.55</v>
      </c>
      <c r="J69" s="56">
        <v>276.26</v>
      </c>
      <c r="K69" s="56">
        <v>1475.81</v>
      </c>
      <c r="L69" s="54"/>
    </row>
    <row r="70" ht="18.75" customHeight="1" spans="1:12">
      <c r="A70" s="40">
        <v>66</v>
      </c>
      <c r="B70" s="43" t="s">
        <v>303</v>
      </c>
      <c r="C70" s="44" t="s">
        <v>304</v>
      </c>
      <c r="D70" s="9">
        <v>0.23</v>
      </c>
      <c r="E70" s="40" t="s">
        <v>37</v>
      </c>
      <c r="F70" s="52"/>
      <c r="G70" s="40" t="s">
        <v>1012</v>
      </c>
      <c r="H70" s="66"/>
      <c r="I70" s="56">
        <v>28.75</v>
      </c>
      <c r="J70" s="56">
        <v>6.44</v>
      </c>
      <c r="K70" s="56">
        <v>35.19</v>
      </c>
      <c r="L70" s="54"/>
    </row>
    <row r="71" ht="33.75" customHeight="1" spans="1:12">
      <c r="A71" s="40">
        <v>67</v>
      </c>
      <c r="B71" s="43" t="s">
        <v>306</v>
      </c>
      <c r="C71" s="44" t="s">
        <v>307</v>
      </c>
      <c r="D71" s="9">
        <v>0.05</v>
      </c>
      <c r="E71" s="40" t="s">
        <v>37</v>
      </c>
      <c r="F71" s="52"/>
      <c r="G71" s="40" t="s">
        <v>1012</v>
      </c>
      <c r="H71" s="66"/>
      <c r="I71" s="56">
        <v>6.25</v>
      </c>
      <c r="J71" s="56">
        <v>1.4</v>
      </c>
      <c r="K71" s="56">
        <v>7.65</v>
      </c>
      <c r="L71" s="54"/>
    </row>
    <row r="72" ht="18.75" customHeight="1" spans="1:12">
      <c r="A72" s="40">
        <v>68</v>
      </c>
      <c r="B72" s="43" t="s">
        <v>310</v>
      </c>
      <c r="C72" s="44" t="s">
        <v>311</v>
      </c>
      <c r="D72" s="9">
        <v>3.46</v>
      </c>
      <c r="E72" s="40" t="s">
        <v>37</v>
      </c>
      <c r="F72" s="52"/>
      <c r="G72" s="40" t="s">
        <v>1012</v>
      </c>
      <c r="H72" s="66"/>
      <c r="I72" s="56">
        <v>432.5</v>
      </c>
      <c r="J72" s="56">
        <v>96.88</v>
      </c>
      <c r="K72" s="56">
        <v>529.38</v>
      </c>
      <c r="L72" s="54"/>
    </row>
    <row r="73" ht="18.75" customHeight="1" spans="1:12">
      <c r="A73" s="40">
        <v>69</v>
      </c>
      <c r="B73" s="43" t="s">
        <v>313</v>
      </c>
      <c r="C73" s="44" t="s">
        <v>314</v>
      </c>
      <c r="D73" s="9">
        <v>1.36</v>
      </c>
      <c r="E73" s="40" t="s">
        <v>37</v>
      </c>
      <c r="F73" s="52"/>
      <c r="G73" s="40" t="s">
        <v>1012</v>
      </c>
      <c r="H73" s="66"/>
      <c r="I73" s="56">
        <v>170</v>
      </c>
      <c r="J73" s="56">
        <v>38.08</v>
      </c>
      <c r="K73" s="56">
        <v>208.08</v>
      </c>
      <c r="L73" s="54"/>
    </row>
    <row r="74" ht="18.75" customHeight="1" spans="1:12">
      <c r="A74" s="40">
        <v>70</v>
      </c>
      <c r="B74" s="43" t="s">
        <v>316</v>
      </c>
      <c r="C74" s="44" t="s">
        <v>317</v>
      </c>
      <c r="D74" s="9">
        <v>3.08</v>
      </c>
      <c r="E74" s="40" t="s">
        <v>37</v>
      </c>
      <c r="F74" s="53"/>
      <c r="G74" s="40" t="s">
        <v>1012</v>
      </c>
      <c r="H74" s="66"/>
      <c r="I74" s="56">
        <v>385</v>
      </c>
      <c r="J74" s="56">
        <v>86.24</v>
      </c>
      <c r="K74" s="56">
        <v>471.24</v>
      </c>
      <c r="L74" s="54"/>
    </row>
    <row r="75" ht="31.5" customHeight="1" spans="1:12">
      <c r="A75" s="40">
        <v>71</v>
      </c>
      <c r="B75" s="43" t="s">
        <v>319</v>
      </c>
      <c r="C75" s="44" t="s">
        <v>320</v>
      </c>
      <c r="D75" s="9">
        <v>0.52</v>
      </c>
      <c r="E75" s="40" t="s">
        <v>302</v>
      </c>
      <c r="F75" s="52"/>
      <c r="G75" s="40" t="s">
        <v>1012</v>
      </c>
      <c r="H75" s="66"/>
      <c r="I75" s="56">
        <v>65</v>
      </c>
      <c r="J75" s="56">
        <v>14.56</v>
      </c>
      <c r="K75" s="56">
        <v>79.56</v>
      </c>
      <c r="L75" s="54"/>
    </row>
    <row r="76" ht="18.75" customHeight="1" spans="1:12">
      <c r="A76" s="40">
        <v>72</v>
      </c>
      <c r="B76" s="43" t="s">
        <v>322</v>
      </c>
      <c r="C76" s="44" t="s">
        <v>323</v>
      </c>
      <c r="D76" s="9">
        <v>0.85</v>
      </c>
      <c r="E76" s="40" t="s">
        <v>44</v>
      </c>
      <c r="F76" s="53"/>
      <c r="G76" s="40" t="s">
        <v>1012</v>
      </c>
      <c r="H76" s="66"/>
      <c r="I76" s="56">
        <v>72.25</v>
      </c>
      <c r="J76" s="56">
        <v>21.25</v>
      </c>
      <c r="K76" s="56">
        <v>93.5</v>
      </c>
      <c r="L76" s="54"/>
    </row>
    <row r="77" ht="18.75" customHeight="1" spans="1:12">
      <c r="A77" s="40">
        <v>73</v>
      </c>
      <c r="B77" s="43" t="s">
        <v>325</v>
      </c>
      <c r="C77" s="44" t="s">
        <v>326</v>
      </c>
      <c r="D77" s="9">
        <v>31.18</v>
      </c>
      <c r="E77" s="40" t="s">
        <v>44</v>
      </c>
      <c r="F77" s="53"/>
      <c r="G77" s="40" t="s">
        <v>1012</v>
      </c>
      <c r="H77" s="66"/>
      <c r="I77" s="56">
        <v>2650.3</v>
      </c>
      <c r="J77" s="56">
        <v>779.5</v>
      </c>
      <c r="K77" s="56">
        <v>3429.8</v>
      </c>
      <c r="L77" s="54"/>
    </row>
    <row r="78" ht="18.75" customHeight="1" spans="1:12">
      <c r="A78" s="40">
        <v>74</v>
      </c>
      <c r="B78" s="43" t="s">
        <v>328</v>
      </c>
      <c r="C78" s="44" t="s">
        <v>329</v>
      </c>
      <c r="D78" s="9">
        <v>0.87</v>
      </c>
      <c r="E78" s="40" t="s">
        <v>44</v>
      </c>
      <c r="F78" s="53"/>
      <c r="G78" s="40" t="s">
        <v>1012</v>
      </c>
      <c r="H78" s="66"/>
      <c r="I78" s="56">
        <v>73.95</v>
      </c>
      <c r="J78" s="56">
        <v>21.75</v>
      </c>
      <c r="K78" s="56">
        <v>95.7</v>
      </c>
      <c r="L78" s="54"/>
    </row>
    <row r="79" ht="18.75" customHeight="1" spans="1:12">
      <c r="A79" s="40">
        <v>75</v>
      </c>
      <c r="B79" s="43" t="s">
        <v>331</v>
      </c>
      <c r="C79" s="44" t="s">
        <v>332</v>
      </c>
      <c r="D79" s="9">
        <v>2.29</v>
      </c>
      <c r="E79" s="40" t="s">
        <v>44</v>
      </c>
      <c r="F79" s="114"/>
      <c r="G79" s="40" t="s">
        <v>1012</v>
      </c>
      <c r="H79" s="66"/>
      <c r="I79" s="56">
        <v>194.65</v>
      </c>
      <c r="J79" s="56">
        <v>57.25</v>
      </c>
      <c r="K79" s="56">
        <v>251.9</v>
      </c>
      <c r="L79" s="54"/>
    </row>
    <row r="80" ht="18.75" customHeight="1" spans="1:12">
      <c r="A80" s="40">
        <v>76</v>
      </c>
      <c r="B80" s="43" t="s">
        <v>863</v>
      </c>
      <c r="C80" s="44" t="s">
        <v>864</v>
      </c>
      <c r="D80" s="9">
        <v>4</v>
      </c>
      <c r="E80" s="40" t="s">
        <v>37</v>
      </c>
      <c r="F80" s="114"/>
      <c r="G80" s="40" t="s">
        <v>1012</v>
      </c>
      <c r="H80" s="66"/>
      <c r="I80" s="56">
        <v>660</v>
      </c>
      <c r="J80" s="56">
        <v>152</v>
      </c>
      <c r="K80" s="56">
        <v>812</v>
      </c>
      <c r="L80" s="54"/>
    </row>
    <row r="81" ht="18.75" customHeight="1" spans="1:12">
      <c r="A81" s="40">
        <v>77</v>
      </c>
      <c r="B81" s="43" t="s">
        <v>877</v>
      </c>
      <c r="C81" s="44" t="s">
        <v>878</v>
      </c>
      <c r="D81" s="9">
        <v>4</v>
      </c>
      <c r="E81" s="40" t="s">
        <v>37</v>
      </c>
      <c r="F81" s="53"/>
      <c r="G81" s="40" t="s">
        <v>1012</v>
      </c>
      <c r="H81" s="66"/>
      <c r="I81" s="56">
        <v>660</v>
      </c>
      <c r="J81" s="56">
        <v>152</v>
      </c>
      <c r="K81" s="56">
        <v>812</v>
      </c>
      <c r="L81" s="54"/>
    </row>
    <row r="82" ht="18.75" customHeight="1" spans="1:12">
      <c r="A82" s="40">
        <v>78</v>
      </c>
      <c r="B82" s="43" t="s">
        <v>883</v>
      </c>
      <c r="C82" s="44" t="s">
        <v>884</v>
      </c>
      <c r="D82" s="9">
        <v>8</v>
      </c>
      <c r="E82" s="40" t="s">
        <v>37</v>
      </c>
      <c r="F82" s="52"/>
      <c r="G82" s="40" t="s">
        <v>1012</v>
      </c>
      <c r="H82" s="66"/>
      <c r="I82" s="56">
        <v>1320</v>
      </c>
      <c r="J82" s="56">
        <v>304</v>
      </c>
      <c r="K82" s="56">
        <v>1624</v>
      </c>
      <c r="L82" s="54"/>
    </row>
    <row r="83" ht="18.75" customHeight="1" spans="1:12">
      <c r="A83" s="40">
        <v>79</v>
      </c>
      <c r="B83" s="43" t="s">
        <v>888</v>
      </c>
      <c r="C83" s="44" t="s">
        <v>889</v>
      </c>
      <c r="D83" s="6">
        <v>0.62</v>
      </c>
      <c r="E83" s="40" t="s">
        <v>37</v>
      </c>
      <c r="F83" s="52"/>
      <c r="G83" s="40" t="s">
        <v>1012</v>
      </c>
      <c r="H83" s="66"/>
      <c r="I83" s="56">
        <v>102.3</v>
      </c>
      <c r="J83" s="56">
        <v>23.56</v>
      </c>
      <c r="K83" s="56">
        <v>125.86</v>
      </c>
      <c r="L83" s="54"/>
    </row>
    <row r="84" ht="18.75" customHeight="1" spans="1:12">
      <c r="A84" s="40">
        <v>80</v>
      </c>
      <c r="B84" s="43" t="s">
        <v>894</v>
      </c>
      <c r="C84" s="44" t="s">
        <v>895</v>
      </c>
      <c r="D84" s="6">
        <v>37.99</v>
      </c>
      <c r="E84" s="40" t="s">
        <v>44</v>
      </c>
      <c r="F84" s="53"/>
      <c r="G84" s="40" t="s">
        <v>1012</v>
      </c>
      <c r="H84" s="53"/>
      <c r="I84" s="56">
        <v>3229.15</v>
      </c>
      <c r="J84" s="56">
        <v>949.75</v>
      </c>
      <c r="K84" s="56">
        <v>4178.9</v>
      </c>
      <c r="L84" s="54"/>
    </row>
    <row r="85" ht="18.75" customHeight="1" spans="1:12">
      <c r="A85" s="40">
        <v>81</v>
      </c>
      <c r="B85" s="43" t="s">
        <v>907</v>
      </c>
      <c r="C85" s="44" t="s">
        <v>908</v>
      </c>
      <c r="D85" s="6">
        <v>0.18</v>
      </c>
      <c r="E85" s="40" t="s">
        <v>158</v>
      </c>
      <c r="F85" s="53"/>
      <c r="G85" s="40" t="s">
        <v>1012</v>
      </c>
      <c r="H85" s="52"/>
      <c r="I85" s="56">
        <v>29.7</v>
      </c>
      <c r="J85" s="56">
        <v>6.84</v>
      </c>
      <c r="K85" s="56">
        <v>36.54</v>
      </c>
      <c r="L85" s="54"/>
    </row>
    <row r="86" ht="18.75" customHeight="1" spans="1:12">
      <c r="A86" s="40">
        <v>82</v>
      </c>
      <c r="B86" s="43" t="s">
        <v>870</v>
      </c>
      <c r="C86" s="44" t="s">
        <v>871</v>
      </c>
      <c r="D86" s="6">
        <v>3.87</v>
      </c>
      <c r="E86" s="40" t="s">
        <v>37</v>
      </c>
      <c r="F86" s="53" t="s">
        <v>44</v>
      </c>
      <c r="G86" s="40" t="s">
        <v>1012</v>
      </c>
      <c r="H86" s="52"/>
      <c r="I86" s="56">
        <v>638.55</v>
      </c>
      <c r="J86" s="56">
        <v>147.06</v>
      </c>
      <c r="K86" s="56">
        <v>785.61</v>
      </c>
      <c r="L86" s="54"/>
    </row>
    <row r="87" ht="24" spans="1:12">
      <c r="A87" s="40">
        <v>83</v>
      </c>
      <c r="B87" s="43" t="s">
        <v>65</v>
      </c>
      <c r="C87" s="44" t="s">
        <v>66</v>
      </c>
      <c r="D87" s="9">
        <v>16.07</v>
      </c>
      <c r="E87" s="40" t="s">
        <v>69</v>
      </c>
      <c r="F87" s="53"/>
      <c r="G87" s="40" t="s">
        <v>1012</v>
      </c>
      <c r="H87" s="52"/>
      <c r="I87" s="56">
        <v>2661.45</v>
      </c>
      <c r="J87" s="56">
        <v>528.2575</v>
      </c>
      <c r="K87" s="56">
        <v>3189.7075</v>
      </c>
      <c r="L87" s="54"/>
    </row>
    <row r="88" ht="18.75" customHeight="1" spans="1:12">
      <c r="A88" s="40">
        <v>84</v>
      </c>
      <c r="B88" s="43" t="s">
        <v>71</v>
      </c>
      <c r="C88" s="44" t="s">
        <v>72</v>
      </c>
      <c r="D88" s="56">
        <v>16.74</v>
      </c>
      <c r="E88" s="40" t="s">
        <v>69</v>
      </c>
      <c r="F88" s="53"/>
      <c r="G88" s="40" t="s">
        <v>1012</v>
      </c>
      <c r="H88" s="52"/>
      <c r="I88" s="56">
        <v>3300</v>
      </c>
      <c r="J88" s="56">
        <v>629.4</v>
      </c>
      <c r="K88" s="56">
        <v>3929.4</v>
      </c>
      <c r="L88" s="54"/>
    </row>
    <row r="89" spans="1:12">
      <c r="A89" s="40">
        <v>85</v>
      </c>
      <c r="B89" s="43" t="s">
        <v>75</v>
      </c>
      <c r="C89" s="44" t="s">
        <v>76</v>
      </c>
      <c r="D89" s="56">
        <v>7.47</v>
      </c>
      <c r="E89" s="40" t="s">
        <v>78</v>
      </c>
      <c r="F89" s="67"/>
      <c r="G89" s="40" t="s">
        <v>1012</v>
      </c>
      <c r="H89" s="52"/>
      <c r="I89" s="56">
        <v>1494</v>
      </c>
      <c r="J89" s="56">
        <v>283.86</v>
      </c>
      <c r="K89" s="56">
        <v>1777.86</v>
      </c>
      <c r="L89" s="54"/>
    </row>
    <row r="90" ht="18.75" customHeight="1" spans="1:12">
      <c r="A90" s="40" t="s">
        <v>8</v>
      </c>
      <c r="B90" s="43"/>
      <c r="C90" s="44"/>
      <c r="D90" s="6">
        <v>474.026666666667</v>
      </c>
      <c r="E90" s="40"/>
      <c r="F90" s="53"/>
      <c r="G90" s="40"/>
      <c r="H90" s="53"/>
      <c r="I90" s="56">
        <v>65117.49</v>
      </c>
      <c r="J90" s="56">
        <v>14962.8699</v>
      </c>
      <c r="K90" s="56">
        <v>80080.3599</v>
      </c>
      <c r="L90" s="54"/>
    </row>
    <row r="91" spans="3:3">
      <c r="C91" s="50"/>
    </row>
    <row r="92" spans="3:3">
      <c r="C92" s="50"/>
    </row>
    <row r="94" ht="61.5" customHeight="1"/>
  </sheetData>
  <mergeCells count="7">
    <mergeCell ref="A1:L1"/>
    <mergeCell ref="K2:L2"/>
    <mergeCell ref="B3:E3"/>
    <mergeCell ref="G3:H3"/>
    <mergeCell ref="I3:K3"/>
    <mergeCell ref="A3:A4"/>
    <mergeCell ref="L3:L4"/>
  </mergeCells>
  <conditionalFormatting sqref="C65">
    <cfRule type="duplicateValues" dxfId="0" priority="10"/>
  </conditionalFormatting>
  <conditionalFormatting sqref="C66">
    <cfRule type="duplicateValues" dxfId="0" priority="9"/>
  </conditionalFormatting>
  <conditionalFormatting sqref="C82">
    <cfRule type="duplicateValues" dxfId="0" priority="11"/>
  </conditionalFormatting>
  <conditionalFormatting sqref="C89">
    <cfRule type="duplicateValues" dxfId="0" priority="7"/>
  </conditionalFormatting>
  <conditionalFormatting sqref="C7:C90">
    <cfRule type="duplicateValues" dxfId="0" priority="5"/>
  </conditionalFormatting>
  <conditionalFormatting sqref="C48:C64 C67:C81 C16:C45">
    <cfRule type="duplicateValues" dxfId="0" priority="12"/>
  </conditionalFormatting>
  <pageMargins left="0.751388888888889" right="0.751388888888889" top="1" bottom="1" header="0.5" footer="0.5"/>
  <pageSetup paperSize="9" orientation="landscape"/>
  <headerFooter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6"/>
  <sheetViews>
    <sheetView workbookViewId="0">
      <selection activeCell="E28" sqref="E28"/>
    </sheetView>
  </sheetViews>
  <sheetFormatPr defaultColWidth="9" defaultRowHeight="13.5" outlineLevelRow="5"/>
  <cols>
    <col min="1" max="5" width="9" style="23"/>
    <col min="6" max="6" width="8.75" style="23" customWidth="1"/>
    <col min="7" max="8" width="9.5" style="23" customWidth="1"/>
    <col min="9" max="9" width="9" style="23"/>
    <col min="10" max="10" width="9.5" style="23" customWidth="1"/>
    <col min="11" max="11" width="9.75" style="23" customWidth="1"/>
    <col min="12" max="12" width="12.875" style="23" customWidth="1"/>
    <col min="13" max="13" width="10.25" style="23" customWidth="1"/>
    <col min="14" max="16384" width="9" style="23"/>
  </cols>
  <sheetData>
    <row r="1" ht="26.1" customHeight="1" spans="1:13">
      <c r="A1" s="24" t="s">
        <v>1013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2:13">
      <c r="L2" s="25" t="s">
        <v>516</v>
      </c>
      <c r="M2" s="25"/>
    </row>
    <row r="3" ht="18.95" customHeight="1" spans="1:13">
      <c r="A3" s="72" t="s">
        <v>24</v>
      </c>
      <c r="B3" s="72" t="s">
        <v>954</v>
      </c>
      <c r="C3" s="72"/>
      <c r="D3" s="72"/>
      <c r="E3" s="72"/>
      <c r="F3" s="72"/>
      <c r="G3" s="72" t="s">
        <v>1014</v>
      </c>
      <c r="H3" s="72"/>
      <c r="I3" s="72"/>
      <c r="J3" s="72" t="s">
        <v>1015</v>
      </c>
      <c r="K3" s="72"/>
      <c r="L3" s="72"/>
      <c r="M3" s="80" t="s">
        <v>1007</v>
      </c>
    </row>
    <row r="4" ht="29.1" customHeight="1" spans="1:13">
      <c r="A4" s="72"/>
      <c r="B4" s="80" t="s">
        <v>25</v>
      </c>
      <c r="C4" s="80" t="s">
        <v>26</v>
      </c>
      <c r="D4" s="80" t="s">
        <v>958</v>
      </c>
      <c r="E4" s="80" t="s">
        <v>28</v>
      </c>
      <c r="F4" s="80" t="s">
        <v>1016</v>
      </c>
      <c r="G4" s="80" t="s">
        <v>363</v>
      </c>
      <c r="H4" s="80" t="s">
        <v>1017</v>
      </c>
      <c r="I4" s="80" t="s">
        <v>1018</v>
      </c>
      <c r="J4" s="80" t="s">
        <v>1019</v>
      </c>
      <c r="K4" s="80" t="s">
        <v>1020</v>
      </c>
      <c r="L4" s="80" t="s">
        <v>1021</v>
      </c>
      <c r="M4" s="80"/>
    </row>
    <row r="5" ht="15.95" customHeight="1" spans="1:13">
      <c r="A5" s="72" t="s">
        <v>1022</v>
      </c>
      <c r="B5" s="72" t="s">
        <v>392</v>
      </c>
      <c r="C5" s="72" t="s">
        <v>392</v>
      </c>
      <c r="D5" s="72" t="s">
        <v>392</v>
      </c>
      <c r="E5" s="72" t="s">
        <v>392</v>
      </c>
      <c r="F5" s="72" t="s">
        <v>392</v>
      </c>
      <c r="G5" s="72" t="s">
        <v>392</v>
      </c>
      <c r="H5" s="72" t="s">
        <v>392</v>
      </c>
      <c r="I5" s="72" t="s">
        <v>392</v>
      </c>
      <c r="J5" s="72" t="s">
        <v>392</v>
      </c>
      <c r="K5" s="72" t="s">
        <v>392</v>
      </c>
      <c r="L5" s="72" t="s">
        <v>392</v>
      </c>
      <c r="M5" s="72" t="s">
        <v>392</v>
      </c>
    </row>
    <row r="6" ht="15.95" customHeight="1" spans="1:13">
      <c r="A6" s="72" t="s">
        <v>8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</row>
  </sheetData>
  <mergeCells count="7">
    <mergeCell ref="A1:M1"/>
    <mergeCell ref="L2:M2"/>
    <mergeCell ref="B3:F3"/>
    <mergeCell ref="G3:I3"/>
    <mergeCell ref="J3:L3"/>
    <mergeCell ref="A3:A4"/>
    <mergeCell ref="M3:M4"/>
  </mergeCells>
  <pageMargins left="0.75" right="0.75" top="1" bottom="1" header="0.5" footer="0.5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90"/>
  <sheetViews>
    <sheetView topLeftCell="A80" workbookViewId="0">
      <selection activeCell="H101" sqref="H101"/>
    </sheetView>
  </sheetViews>
  <sheetFormatPr defaultColWidth="9" defaultRowHeight="12"/>
  <cols>
    <col min="1" max="1" width="5.5" style="36" customWidth="1"/>
    <col min="2" max="2" width="9" style="36"/>
    <col min="3" max="3" width="10.875" style="36" customWidth="1"/>
    <col min="4" max="4" width="11.125" style="36"/>
    <col min="5" max="5" width="9" style="36"/>
    <col min="6" max="6" width="14.25" style="36" customWidth="1"/>
    <col min="7" max="7" width="9" style="36"/>
    <col min="8" max="8" width="10.375" style="92" customWidth="1"/>
    <col min="9" max="12" width="9" style="36"/>
    <col min="13" max="13" width="9" style="37"/>
    <col min="14" max="16" width="9" style="36"/>
    <col min="17" max="17" width="9" style="93"/>
    <col min="18" max="21" width="9" style="50"/>
    <col min="22" max="16384" width="9" style="36"/>
  </cols>
  <sheetData>
    <row r="1" ht="14.25" spans="1:16">
      <c r="A1" s="94" t="s">
        <v>1023</v>
      </c>
      <c r="B1" s="94"/>
      <c r="C1" s="94"/>
      <c r="D1" s="94"/>
      <c r="E1" s="94"/>
      <c r="F1" s="94"/>
      <c r="G1" s="95"/>
      <c r="H1" s="96"/>
      <c r="I1" s="94"/>
      <c r="J1" s="95"/>
      <c r="K1" s="95"/>
      <c r="L1" s="95"/>
      <c r="M1" s="95"/>
      <c r="N1" s="95"/>
      <c r="O1" s="95"/>
      <c r="P1" s="94"/>
    </row>
    <row r="2" ht="12.75" spans="1:16">
      <c r="A2" s="97"/>
      <c r="B2" s="97"/>
      <c r="C2" s="97"/>
      <c r="D2" s="97"/>
      <c r="E2" s="97"/>
      <c r="F2" s="97"/>
      <c r="G2" s="98"/>
      <c r="H2" s="99"/>
      <c r="I2" s="97"/>
      <c r="J2" s="98"/>
      <c r="K2" s="98"/>
      <c r="L2" s="98"/>
      <c r="M2" s="98"/>
      <c r="N2" s="98"/>
      <c r="O2" s="103" t="s">
        <v>1024</v>
      </c>
      <c r="P2" s="104"/>
    </row>
    <row r="3" ht="16.5" customHeight="1" spans="1:16">
      <c r="A3" s="43" t="s">
        <v>24</v>
      </c>
      <c r="B3" s="43" t="s">
        <v>954</v>
      </c>
      <c r="C3" s="43"/>
      <c r="D3" s="43"/>
      <c r="E3" s="43"/>
      <c r="F3" s="43"/>
      <c r="G3" s="100"/>
      <c r="H3" s="101" t="s">
        <v>1025</v>
      </c>
      <c r="I3" s="43"/>
      <c r="J3" s="100"/>
      <c r="K3" s="100"/>
      <c r="L3" s="100"/>
      <c r="M3" s="100" t="s">
        <v>1026</v>
      </c>
      <c r="N3" s="100"/>
      <c r="O3" s="100"/>
      <c r="P3" s="43" t="s">
        <v>1027</v>
      </c>
    </row>
    <row r="4" ht="27.75" customHeight="1" spans="1:16">
      <c r="A4" s="43"/>
      <c r="B4" s="43" t="s">
        <v>25</v>
      </c>
      <c r="C4" s="43" t="s">
        <v>26</v>
      </c>
      <c r="D4" s="43" t="s">
        <v>958</v>
      </c>
      <c r="E4" s="43" t="s">
        <v>28</v>
      </c>
      <c r="F4" s="43" t="s">
        <v>1016</v>
      </c>
      <c r="G4" s="100" t="s">
        <v>1028</v>
      </c>
      <c r="H4" s="101" t="s">
        <v>1029</v>
      </c>
      <c r="I4" s="43" t="s">
        <v>1030</v>
      </c>
      <c r="J4" s="100" t="s">
        <v>1031</v>
      </c>
      <c r="K4" s="100" t="s">
        <v>1032</v>
      </c>
      <c r="L4" s="100" t="s">
        <v>1033</v>
      </c>
      <c r="M4" s="100" t="s">
        <v>1034</v>
      </c>
      <c r="N4" s="100" t="s">
        <v>1035</v>
      </c>
      <c r="O4" s="100" t="s">
        <v>1036</v>
      </c>
      <c r="P4" s="43"/>
    </row>
    <row r="5" ht="60" spans="1:16">
      <c r="A5" s="43">
        <v>1</v>
      </c>
      <c r="B5" s="43" t="s">
        <v>34</v>
      </c>
      <c r="C5" s="43" t="s">
        <v>35</v>
      </c>
      <c r="D5" s="43">
        <v>15.22</v>
      </c>
      <c r="E5" s="43" t="s">
        <v>37</v>
      </c>
      <c r="F5" s="43" t="s">
        <v>390</v>
      </c>
      <c r="G5" s="100">
        <v>17620.746</v>
      </c>
      <c r="H5" s="101">
        <v>44336</v>
      </c>
      <c r="I5" s="43" t="s">
        <v>38</v>
      </c>
      <c r="J5" s="100">
        <v>4645.30880420499</v>
      </c>
      <c r="K5" s="100">
        <v>15.22</v>
      </c>
      <c r="L5" s="100">
        <v>70701.6</v>
      </c>
      <c r="M5" s="100">
        <v>53080.854</v>
      </c>
      <c r="N5" s="100">
        <v>50426.8113</v>
      </c>
      <c r="O5" s="100">
        <v>2654.0427</v>
      </c>
      <c r="P5" s="43" t="s">
        <v>396</v>
      </c>
    </row>
    <row r="6" ht="48" spans="1:16">
      <c r="A6" s="43">
        <v>2</v>
      </c>
      <c r="B6" s="43" t="s">
        <v>41</v>
      </c>
      <c r="C6" s="43" t="s">
        <v>42</v>
      </c>
      <c r="D6" s="43">
        <v>11.55</v>
      </c>
      <c r="E6" s="43" t="s">
        <v>44</v>
      </c>
      <c r="F6" s="43" t="s">
        <v>402</v>
      </c>
      <c r="G6" s="100">
        <v>5627.9</v>
      </c>
      <c r="H6" s="101">
        <v>44409</v>
      </c>
      <c r="I6" s="43" t="s">
        <v>38</v>
      </c>
      <c r="J6" s="100">
        <v>495</v>
      </c>
      <c r="K6" s="100">
        <v>11.55</v>
      </c>
      <c r="L6" s="100">
        <v>5717.25</v>
      </c>
      <c r="M6" s="100">
        <v>89.3500000000004</v>
      </c>
      <c r="N6" s="100">
        <v>84.8825000000003</v>
      </c>
      <c r="O6" s="100">
        <v>4.46750000000002</v>
      </c>
      <c r="P6" s="43" t="s">
        <v>405</v>
      </c>
    </row>
    <row r="7" ht="48" spans="1:16">
      <c r="A7" s="43">
        <v>3</v>
      </c>
      <c r="B7" s="43" t="s">
        <v>82</v>
      </c>
      <c r="C7" s="43" t="s">
        <v>83</v>
      </c>
      <c r="D7" s="43">
        <v>1.67</v>
      </c>
      <c r="E7" s="43" t="s">
        <v>37</v>
      </c>
      <c r="F7" s="43" t="s">
        <v>402</v>
      </c>
      <c r="G7" s="100">
        <v>863.891</v>
      </c>
      <c r="H7" s="101">
        <v>44336</v>
      </c>
      <c r="I7" s="43" t="s">
        <v>38</v>
      </c>
      <c r="J7" s="100">
        <v>940.5</v>
      </c>
      <c r="K7" s="100">
        <v>1.67</v>
      </c>
      <c r="L7" s="100">
        <v>1570.635</v>
      </c>
      <c r="M7" s="100">
        <v>706.744</v>
      </c>
      <c r="N7" s="100">
        <v>671.4068</v>
      </c>
      <c r="O7" s="100">
        <v>35.3372</v>
      </c>
      <c r="P7" s="43" t="s">
        <v>405</v>
      </c>
    </row>
    <row r="8" ht="48" spans="1:16">
      <c r="A8" s="43">
        <v>4</v>
      </c>
      <c r="B8" s="43" t="s">
        <v>85</v>
      </c>
      <c r="C8" s="43" t="s">
        <v>86</v>
      </c>
      <c r="D8" s="43">
        <v>0.47</v>
      </c>
      <c r="E8" s="43" t="s">
        <v>37</v>
      </c>
      <c r="F8" s="43" t="s">
        <v>402</v>
      </c>
      <c r="G8" s="100">
        <v>236.927</v>
      </c>
      <c r="H8" s="101">
        <v>44336</v>
      </c>
      <c r="I8" s="43" t="s">
        <v>38</v>
      </c>
      <c r="J8" s="100">
        <v>940.5</v>
      </c>
      <c r="K8" s="100">
        <v>0.47</v>
      </c>
      <c r="L8" s="100">
        <v>442.035</v>
      </c>
      <c r="M8" s="100">
        <v>205.108</v>
      </c>
      <c r="N8" s="100">
        <v>194.8526</v>
      </c>
      <c r="O8" s="100">
        <v>10.2554</v>
      </c>
      <c r="P8" s="43" t="s">
        <v>405</v>
      </c>
    </row>
    <row r="9" ht="48" spans="1:16">
      <c r="A9" s="43">
        <v>5</v>
      </c>
      <c r="B9" s="43" t="s">
        <v>46</v>
      </c>
      <c r="C9" s="43" t="s">
        <v>47</v>
      </c>
      <c r="D9" s="43">
        <v>8.2</v>
      </c>
      <c r="E9" s="43" t="s">
        <v>37</v>
      </c>
      <c r="F9" s="43" t="s">
        <v>402</v>
      </c>
      <c r="G9" s="100">
        <v>4422.772</v>
      </c>
      <c r="H9" s="101">
        <v>44336</v>
      </c>
      <c r="I9" s="43" t="s">
        <v>38</v>
      </c>
      <c r="J9" s="100">
        <v>4388.87804878049</v>
      </c>
      <c r="K9" s="100">
        <v>8.2</v>
      </c>
      <c r="L9" s="100">
        <v>35988.8</v>
      </c>
      <c r="M9" s="100">
        <v>31566.028</v>
      </c>
      <c r="N9" s="100">
        <v>29987.7266</v>
      </c>
      <c r="O9" s="100">
        <v>1578.3014</v>
      </c>
      <c r="P9" s="43" t="s">
        <v>396</v>
      </c>
    </row>
    <row r="10" ht="48" spans="1:16">
      <c r="A10" s="43">
        <v>6</v>
      </c>
      <c r="B10" s="43" t="s">
        <v>200</v>
      </c>
      <c r="C10" s="43" t="s">
        <v>201</v>
      </c>
      <c r="D10" s="44">
        <v>0.72</v>
      </c>
      <c r="E10" s="43" t="s">
        <v>44</v>
      </c>
      <c r="F10" s="43" t="s">
        <v>402</v>
      </c>
      <c r="G10" s="100">
        <v>297.28</v>
      </c>
      <c r="H10" s="101">
        <v>44372</v>
      </c>
      <c r="I10" s="43" t="s">
        <v>38</v>
      </c>
      <c r="J10" s="100">
        <v>455.555555555556</v>
      </c>
      <c r="K10" s="100">
        <v>0.72</v>
      </c>
      <c r="L10" s="100">
        <v>328</v>
      </c>
      <c r="M10" s="100">
        <v>30.72</v>
      </c>
      <c r="N10" s="100">
        <v>29.184</v>
      </c>
      <c r="O10" s="100">
        <v>1.536</v>
      </c>
      <c r="P10" s="43" t="s">
        <v>405</v>
      </c>
    </row>
    <row r="11" ht="36" spans="1:16">
      <c r="A11" s="43">
        <v>7</v>
      </c>
      <c r="B11" s="43" t="s">
        <v>50</v>
      </c>
      <c r="C11" s="43" t="s">
        <v>51</v>
      </c>
      <c r="D11" s="43">
        <v>2.95</v>
      </c>
      <c r="E11" s="43" t="s">
        <v>37</v>
      </c>
      <c r="F11" s="43" t="s">
        <v>390</v>
      </c>
      <c r="G11" s="100">
        <v>1587.1</v>
      </c>
      <c r="H11" s="101">
        <v>44531</v>
      </c>
      <c r="I11" s="43" t="s">
        <v>38</v>
      </c>
      <c r="J11" s="100">
        <v>4830</v>
      </c>
      <c r="K11" s="100">
        <v>2.95</v>
      </c>
      <c r="L11" s="100">
        <v>14248.5</v>
      </c>
      <c r="M11" s="100">
        <v>12661.4</v>
      </c>
      <c r="N11" s="100">
        <v>12028.33</v>
      </c>
      <c r="O11" s="100">
        <v>633.07</v>
      </c>
      <c r="P11" s="43" t="s">
        <v>467</v>
      </c>
    </row>
    <row r="12" ht="48" spans="1:16">
      <c r="A12" s="43">
        <v>8</v>
      </c>
      <c r="B12" s="43" t="s">
        <v>427</v>
      </c>
      <c r="C12" s="43" t="s">
        <v>429</v>
      </c>
      <c r="D12" s="43">
        <v>13.33</v>
      </c>
      <c r="E12" s="43" t="s">
        <v>44</v>
      </c>
      <c r="F12" s="43" t="s">
        <v>402</v>
      </c>
      <c r="G12" s="100">
        <v>7171.54</v>
      </c>
      <c r="H12" s="101">
        <v>44466</v>
      </c>
      <c r="I12" s="43" t="s">
        <v>38</v>
      </c>
      <c r="J12" s="100">
        <v>538</v>
      </c>
      <c r="K12" s="100">
        <v>13.33</v>
      </c>
      <c r="L12" s="100">
        <v>7911.48903107861</v>
      </c>
      <c r="M12" s="100">
        <v>739.949031078611</v>
      </c>
      <c r="N12" s="100">
        <v>702.951579524681</v>
      </c>
      <c r="O12" s="100">
        <v>36.9974515539306</v>
      </c>
      <c r="P12" s="40" t="s">
        <v>405</v>
      </c>
    </row>
    <row r="13" ht="48" spans="1:16">
      <c r="A13" s="43">
        <v>9</v>
      </c>
      <c r="B13" s="43" t="s">
        <v>165</v>
      </c>
      <c r="C13" s="43" t="s">
        <v>166</v>
      </c>
      <c r="D13" s="43">
        <v>10</v>
      </c>
      <c r="E13" s="43" t="s">
        <v>37</v>
      </c>
      <c r="F13" s="43" t="s">
        <v>402</v>
      </c>
      <c r="G13" s="100">
        <v>3706</v>
      </c>
      <c r="H13" s="101">
        <v>44409</v>
      </c>
      <c r="I13" s="43" t="s">
        <v>38</v>
      </c>
      <c r="J13" s="100">
        <v>540</v>
      </c>
      <c r="K13" s="100">
        <v>10</v>
      </c>
      <c r="L13" s="100">
        <v>5400</v>
      </c>
      <c r="M13" s="100">
        <v>1694</v>
      </c>
      <c r="N13" s="100">
        <v>1609.3</v>
      </c>
      <c r="O13" s="100">
        <v>84.7</v>
      </c>
      <c r="P13" s="43" t="s">
        <v>405</v>
      </c>
    </row>
    <row r="14" ht="24" spans="1:16">
      <c r="A14" s="43">
        <v>10</v>
      </c>
      <c r="B14" s="43" t="s">
        <v>267</v>
      </c>
      <c r="C14" s="43" t="s">
        <v>268</v>
      </c>
      <c r="D14" s="43">
        <v>1.44</v>
      </c>
      <c r="E14" s="43" t="s">
        <v>37</v>
      </c>
      <c r="F14" s="43" t="s">
        <v>1012</v>
      </c>
      <c r="G14" s="100">
        <v>688.32</v>
      </c>
      <c r="H14" s="101">
        <v>44403</v>
      </c>
      <c r="I14" s="43" t="s">
        <v>38</v>
      </c>
      <c r="J14" s="100">
        <v>2648.46428571429</v>
      </c>
      <c r="K14" s="100">
        <v>1.44</v>
      </c>
      <c r="L14" s="100">
        <v>3707.85</v>
      </c>
      <c r="M14" s="100">
        <v>2601.65</v>
      </c>
      <c r="N14" s="100">
        <v>2471.5675</v>
      </c>
      <c r="O14" s="100">
        <v>130.0825</v>
      </c>
      <c r="P14" s="43" t="s">
        <v>467</v>
      </c>
    </row>
    <row r="15" ht="24" spans="1:16">
      <c r="A15" s="43">
        <v>11</v>
      </c>
      <c r="B15" s="43" t="s">
        <v>53</v>
      </c>
      <c r="C15" s="43" t="s">
        <v>54</v>
      </c>
      <c r="D15" s="43">
        <v>16.8</v>
      </c>
      <c r="E15" s="43" t="s">
        <v>44</v>
      </c>
      <c r="F15" s="43" t="s">
        <v>1012</v>
      </c>
      <c r="G15" s="100">
        <v>5080</v>
      </c>
      <c r="H15" s="101">
        <v>44403</v>
      </c>
      <c r="I15" s="43" t="s">
        <v>38</v>
      </c>
      <c r="J15" s="100">
        <v>311.964285714286</v>
      </c>
      <c r="K15" s="100">
        <v>16.8</v>
      </c>
      <c r="L15" s="100">
        <v>5241</v>
      </c>
      <c r="M15" s="100">
        <v>161</v>
      </c>
      <c r="N15" s="100">
        <v>152.95</v>
      </c>
      <c r="O15" s="100">
        <v>8.05</v>
      </c>
      <c r="P15" s="43" t="s">
        <v>405</v>
      </c>
    </row>
    <row r="16" ht="48" spans="1:16">
      <c r="A16" s="43">
        <v>12</v>
      </c>
      <c r="B16" s="43" t="s">
        <v>56</v>
      </c>
      <c r="C16" s="43" t="s">
        <v>57</v>
      </c>
      <c r="D16" s="43">
        <v>17.4</v>
      </c>
      <c r="E16" s="43" t="s">
        <v>44</v>
      </c>
      <c r="F16" s="43" t="s">
        <v>1012</v>
      </c>
      <c r="G16" s="100">
        <v>5820.3</v>
      </c>
      <c r="H16" s="101">
        <v>44384</v>
      </c>
      <c r="I16" s="43" t="s">
        <v>38</v>
      </c>
      <c r="J16" s="100">
        <v>378.505747126437</v>
      </c>
      <c r="K16" s="100">
        <v>17.4</v>
      </c>
      <c r="L16" s="100">
        <v>6586</v>
      </c>
      <c r="M16" s="100">
        <v>765.700000000001</v>
      </c>
      <c r="N16" s="100">
        <v>727.415000000001</v>
      </c>
      <c r="O16" s="100">
        <v>38.285</v>
      </c>
      <c r="P16" s="43" t="s">
        <v>467</v>
      </c>
    </row>
    <row r="17" ht="24" spans="1:16">
      <c r="A17" s="43">
        <v>13</v>
      </c>
      <c r="B17" s="43" t="s">
        <v>59</v>
      </c>
      <c r="C17" s="43" t="s">
        <v>60</v>
      </c>
      <c r="D17" s="63">
        <v>33.7</v>
      </c>
      <c r="E17" s="43" t="s">
        <v>44</v>
      </c>
      <c r="F17" s="43" t="s">
        <v>1012</v>
      </c>
      <c r="G17" s="100">
        <v>9483.35</v>
      </c>
      <c r="H17" s="101">
        <v>44378</v>
      </c>
      <c r="I17" s="43" t="s">
        <v>38</v>
      </c>
      <c r="J17" s="100">
        <v>314.719584569733</v>
      </c>
      <c r="K17" s="100">
        <v>33.7</v>
      </c>
      <c r="L17" s="100">
        <v>10606.05</v>
      </c>
      <c r="M17" s="100">
        <v>1122.7</v>
      </c>
      <c r="N17" s="100">
        <v>1066.565</v>
      </c>
      <c r="O17" s="100">
        <v>56.1349999999999</v>
      </c>
      <c r="P17" s="43" t="s">
        <v>467</v>
      </c>
    </row>
    <row r="18" ht="24" spans="1:16">
      <c r="A18" s="43">
        <v>14</v>
      </c>
      <c r="B18" s="43" t="s">
        <v>62</v>
      </c>
      <c r="C18" s="43" t="s">
        <v>63</v>
      </c>
      <c r="D18" s="43">
        <v>0.19</v>
      </c>
      <c r="E18" s="43" t="s">
        <v>44</v>
      </c>
      <c r="F18" s="43" t="s">
        <v>1012</v>
      </c>
      <c r="G18" s="100">
        <v>59.925</v>
      </c>
      <c r="H18" s="101">
        <v>44372</v>
      </c>
      <c r="I18" s="43" t="s">
        <v>38</v>
      </c>
      <c r="J18" s="100">
        <v>315.789473684211</v>
      </c>
      <c r="K18" s="100">
        <v>0.19</v>
      </c>
      <c r="L18" s="100">
        <v>60</v>
      </c>
      <c r="M18" s="100">
        <v>0.0749999999999957</v>
      </c>
      <c r="N18" s="100">
        <v>0.071249999999996</v>
      </c>
      <c r="O18" s="100">
        <v>0.00374999999999979</v>
      </c>
      <c r="P18" s="43" t="s">
        <v>405</v>
      </c>
    </row>
    <row r="19" ht="36" spans="1:16">
      <c r="A19" s="43">
        <v>15</v>
      </c>
      <c r="B19" s="43" t="s">
        <v>79</v>
      </c>
      <c r="C19" s="43" t="s">
        <v>80</v>
      </c>
      <c r="D19" s="43">
        <v>6.23</v>
      </c>
      <c r="E19" s="43" t="s">
        <v>37</v>
      </c>
      <c r="F19" s="43" t="s">
        <v>1012</v>
      </c>
      <c r="G19" s="100">
        <v>15274.69</v>
      </c>
      <c r="H19" s="101">
        <v>44372</v>
      </c>
      <c r="I19" s="43" t="s">
        <v>38</v>
      </c>
      <c r="J19" s="100">
        <v>4320</v>
      </c>
      <c r="K19" s="100">
        <v>6.23</v>
      </c>
      <c r="L19" s="100">
        <v>26913.6</v>
      </c>
      <c r="M19" s="100">
        <v>11638.91</v>
      </c>
      <c r="N19" s="100">
        <v>11056.9645</v>
      </c>
      <c r="O19" s="100">
        <v>581.9455</v>
      </c>
      <c r="P19" s="43" t="s">
        <v>396</v>
      </c>
    </row>
    <row r="20" ht="36" spans="1:16">
      <c r="A20" s="43">
        <v>16</v>
      </c>
      <c r="B20" s="43" t="s">
        <v>271</v>
      </c>
      <c r="C20" s="43" t="s">
        <v>272</v>
      </c>
      <c r="D20" s="43">
        <v>6.33</v>
      </c>
      <c r="E20" s="43" t="s">
        <v>37</v>
      </c>
      <c r="F20" s="43" t="s">
        <v>1012</v>
      </c>
      <c r="G20" s="100">
        <v>11818.99</v>
      </c>
      <c r="H20" s="101">
        <v>44501</v>
      </c>
      <c r="I20" s="43" t="s">
        <v>38</v>
      </c>
      <c r="J20" s="100">
        <v>4033.112164297</v>
      </c>
      <c r="K20" s="100">
        <v>6.33</v>
      </c>
      <c r="L20" s="100">
        <v>25529.6</v>
      </c>
      <c r="M20" s="100">
        <v>13710.61</v>
      </c>
      <c r="N20" s="100">
        <v>13025.0795</v>
      </c>
      <c r="O20" s="100">
        <v>685.5305</v>
      </c>
      <c r="P20" s="43" t="s">
        <v>396</v>
      </c>
    </row>
    <row r="21" ht="36" spans="1:16">
      <c r="A21" s="43">
        <v>17</v>
      </c>
      <c r="B21" s="43" t="s">
        <v>87</v>
      </c>
      <c r="C21" s="43" t="s">
        <v>88</v>
      </c>
      <c r="D21" s="43">
        <v>0.99</v>
      </c>
      <c r="E21" s="43" t="s">
        <v>37</v>
      </c>
      <c r="F21" s="43" t="s">
        <v>1012</v>
      </c>
      <c r="G21" s="100">
        <v>2684.936</v>
      </c>
      <c r="H21" s="101">
        <v>44409</v>
      </c>
      <c r="I21" s="43" t="s">
        <v>38</v>
      </c>
      <c r="J21" s="100">
        <v>3930.30303030303</v>
      </c>
      <c r="K21" s="100">
        <v>0.99</v>
      </c>
      <c r="L21" s="100">
        <v>3891</v>
      </c>
      <c r="M21" s="100">
        <v>1206.064</v>
      </c>
      <c r="N21" s="100">
        <v>1145.7608</v>
      </c>
      <c r="O21" s="100">
        <v>60.3032</v>
      </c>
      <c r="P21" s="43" t="s">
        <v>396</v>
      </c>
    </row>
    <row r="22" ht="36" spans="1:16">
      <c r="A22" s="43">
        <v>18</v>
      </c>
      <c r="B22" s="43" t="s">
        <v>90</v>
      </c>
      <c r="C22" s="43" t="s">
        <v>91</v>
      </c>
      <c r="D22" s="43">
        <v>2.17</v>
      </c>
      <c r="E22" s="43" t="s">
        <v>44</v>
      </c>
      <c r="F22" s="43" t="s">
        <v>1012</v>
      </c>
      <c r="G22" s="100">
        <v>744.31</v>
      </c>
      <c r="H22" s="101">
        <v>44384</v>
      </c>
      <c r="I22" s="43" t="s">
        <v>38</v>
      </c>
      <c r="J22" s="100">
        <v>390</v>
      </c>
      <c r="K22" s="100">
        <v>2.17</v>
      </c>
      <c r="L22" s="100">
        <v>846.3</v>
      </c>
      <c r="M22" s="100">
        <v>101.99</v>
      </c>
      <c r="N22" s="100">
        <v>96.8904999999999</v>
      </c>
      <c r="O22" s="100">
        <v>5.0995</v>
      </c>
      <c r="P22" s="43" t="s">
        <v>467</v>
      </c>
    </row>
    <row r="23" ht="24" spans="1:16">
      <c r="A23" s="43">
        <v>19</v>
      </c>
      <c r="B23" s="43" t="s">
        <v>93</v>
      </c>
      <c r="C23" s="43" t="s">
        <v>94</v>
      </c>
      <c r="D23" s="43">
        <v>4.96</v>
      </c>
      <c r="E23" s="43" t="s">
        <v>44</v>
      </c>
      <c r="F23" s="43" t="s">
        <v>1012</v>
      </c>
      <c r="G23" s="100">
        <v>1677.28</v>
      </c>
      <c r="H23" s="101">
        <v>44531</v>
      </c>
      <c r="I23" s="43" t="s">
        <v>38</v>
      </c>
      <c r="J23" s="100">
        <v>366.935483870968</v>
      </c>
      <c r="K23" s="100">
        <v>4.96</v>
      </c>
      <c r="L23" s="100">
        <v>1820</v>
      </c>
      <c r="M23" s="100">
        <v>142.72</v>
      </c>
      <c r="N23" s="100">
        <v>135.584</v>
      </c>
      <c r="O23" s="100">
        <v>7.136</v>
      </c>
      <c r="P23" s="43" t="s">
        <v>405</v>
      </c>
    </row>
    <row r="24" ht="24" spans="1:16">
      <c r="A24" s="43">
        <v>20</v>
      </c>
      <c r="B24" s="43" t="s">
        <v>97</v>
      </c>
      <c r="C24" s="43" t="s">
        <v>98</v>
      </c>
      <c r="D24" s="43">
        <v>3.33</v>
      </c>
      <c r="E24" s="43" t="s">
        <v>44</v>
      </c>
      <c r="F24" s="43" t="s">
        <v>1012</v>
      </c>
      <c r="G24" s="100">
        <v>1142.19</v>
      </c>
      <c r="H24" s="101">
        <v>44384</v>
      </c>
      <c r="I24" s="43" t="s">
        <v>38</v>
      </c>
      <c r="J24" s="100">
        <v>390</v>
      </c>
      <c r="K24" s="100">
        <v>3.33</v>
      </c>
      <c r="L24" s="100">
        <v>1298.7</v>
      </c>
      <c r="M24" s="100">
        <v>156.51</v>
      </c>
      <c r="N24" s="100">
        <v>148.6845</v>
      </c>
      <c r="O24" s="100">
        <v>7.8255</v>
      </c>
      <c r="P24" s="43" t="s">
        <v>467</v>
      </c>
    </row>
    <row r="25" ht="24" spans="1:16">
      <c r="A25" s="43">
        <v>21</v>
      </c>
      <c r="B25" s="43" t="s">
        <v>100</v>
      </c>
      <c r="C25" s="43" t="s">
        <v>101</v>
      </c>
      <c r="D25" s="43">
        <v>15.6</v>
      </c>
      <c r="E25" s="43" t="s">
        <v>44</v>
      </c>
      <c r="F25" s="43" t="s">
        <v>1012</v>
      </c>
      <c r="G25" s="100">
        <v>5350.8</v>
      </c>
      <c r="H25" s="101">
        <v>44384</v>
      </c>
      <c r="I25" s="43" t="s">
        <v>38</v>
      </c>
      <c r="J25" s="100">
        <v>390</v>
      </c>
      <c r="K25" s="100">
        <v>15.6</v>
      </c>
      <c r="L25" s="100">
        <v>6084</v>
      </c>
      <c r="M25" s="100">
        <v>733.2</v>
      </c>
      <c r="N25" s="100">
        <v>696.54</v>
      </c>
      <c r="O25" s="100">
        <v>36.66</v>
      </c>
      <c r="P25" s="43" t="s">
        <v>467</v>
      </c>
    </row>
    <row r="26" ht="24" spans="1:16">
      <c r="A26" s="43">
        <v>22</v>
      </c>
      <c r="B26" s="43" t="s">
        <v>103</v>
      </c>
      <c r="C26" s="43" t="s">
        <v>104</v>
      </c>
      <c r="D26" s="43">
        <v>2.67</v>
      </c>
      <c r="E26" s="43" t="s">
        <v>44</v>
      </c>
      <c r="F26" s="43" t="s">
        <v>1012</v>
      </c>
      <c r="G26" s="100">
        <v>897.12</v>
      </c>
      <c r="H26" s="101">
        <v>44533</v>
      </c>
      <c r="I26" s="43" t="s">
        <v>38</v>
      </c>
      <c r="J26" s="100">
        <v>356.928838951311</v>
      </c>
      <c r="K26" s="100">
        <v>2.67</v>
      </c>
      <c r="L26" s="100">
        <v>953</v>
      </c>
      <c r="M26" s="100">
        <v>55.88</v>
      </c>
      <c r="N26" s="100">
        <v>53.086</v>
      </c>
      <c r="O26" s="100">
        <v>2.794</v>
      </c>
      <c r="P26" s="43" t="s">
        <v>467</v>
      </c>
    </row>
    <row r="27" ht="24" spans="1:16">
      <c r="A27" s="43">
        <v>23</v>
      </c>
      <c r="B27" s="43" t="s">
        <v>105</v>
      </c>
      <c r="C27" s="43" t="s">
        <v>106</v>
      </c>
      <c r="D27" s="43">
        <v>1.11</v>
      </c>
      <c r="E27" s="43" t="s">
        <v>44</v>
      </c>
      <c r="F27" s="43" t="s">
        <v>1012</v>
      </c>
      <c r="G27" s="100">
        <v>450.66</v>
      </c>
      <c r="H27" s="101">
        <v>44473</v>
      </c>
      <c r="I27" s="43" t="s">
        <v>38</v>
      </c>
      <c r="J27" s="100">
        <v>495</v>
      </c>
      <c r="K27" s="100">
        <v>1.11</v>
      </c>
      <c r="L27" s="100">
        <v>549.45</v>
      </c>
      <c r="M27" s="100">
        <v>98.79</v>
      </c>
      <c r="N27" s="100">
        <v>93.8505</v>
      </c>
      <c r="O27" s="100">
        <v>4.9395</v>
      </c>
      <c r="P27" s="43" t="s">
        <v>405</v>
      </c>
    </row>
    <row r="28" ht="36" spans="1:16">
      <c r="A28" s="43">
        <v>24</v>
      </c>
      <c r="B28" s="43" t="s">
        <v>109</v>
      </c>
      <c r="C28" s="43" t="s">
        <v>110</v>
      </c>
      <c r="D28" s="43">
        <v>3.39</v>
      </c>
      <c r="E28" s="43" t="s">
        <v>37</v>
      </c>
      <c r="F28" s="43" t="s">
        <v>1012</v>
      </c>
      <c r="G28" s="100">
        <v>9671.67</v>
      </c>
      <c r="H28" s="101">
        <v>44501</v>
      </c>
      <c r="I28" s="43" t="s">
        <v>38</v>
      </c>
      <c r="J28" s="100">
        <v>4800</v>
      </c>
      <c r="K28" s="100">
        <v>3.39</v>
      </c>
      <c r="L28" s="100">
        <v>16272</v>
      </c>
      <c r="M28" s="100">
        <v>6600.33</v>
      </c>
      <c r="N28" s="100">
        <v>6270.3135</v>
      </c>
      <c r="O28" s="100">
        <v>330.0165</v>
      </c>
      <c r="P28" s="43" t="s">
        <v>396</v>
      </c>
    </row>
    <row r="29" ht="36" spans="1:16">
      <c r="A29" s="43">
        <v>25</v>
      </c>
      <c r="B29" s="43" t="s">
        <v>274</v>
      </c>
      <c r="C29" s="44" t="s">
        <v>275</v>
      </c>
      <c r="D29" s="44">
        <v>0.93</v>
      </c>
      <c r="E29" s="44" t="s">
        <v>37</v>
      </c>
      <c r="F29" s="43" t="s">
        <v>1012</v>
      </c>
      <c r="G29" s="100">
        <v>1728.79</v>
      </c>
      <c r="H29" s="101">
        <v>44531</v>
      </c>
      <c r="I29" s="43" t="s">
        <v>38</v>
      </c>
      <c r="J29" s="100">
        <v>3429</v>
      </c>
      <c r="K29" s="100">
        <v>0.93</v>
      </c>
      <c r="L29" s="100">
        <v>3429</v>
      </c>
      <c r="M29" s="100">
        <v>353.3296</v>
      </c>
      <c r="N29" s="100">
        <v>335.66312</v>
      </c>
      <c r="O29" s="100">
        <v>17.66648</v>
      </c>
      <c r="P29" s="43" t="s">
        <v>396</v>
      </c>
    </row>
    <row r="30" ht="24" spans="1:16">
      <c r="A30" s="43">
        <v>26</v>
      </c>
      <c r="B30" s="43" t="s">
        <v>112</v>
      </c>
      <c r="C30" s="43" t="s">
        <v>113</v>
      </c>
      <c r="D30" s="43">
        <v>1.33</v>
      </c>
      <c r="E30" s="43" t="s">
        <v>44</v>
      </c>
      <c r="F30" s="43" t="s">
        <v>1012</v>
      </c>
      <c r="G30" s="100">
        <v>516.79</v>
      </c>
      <c r="H30" s="101">
        <v>44372</v>
      </c>
      <c r="I30" s="43" t="s">
        <v>38</v>
      </c>
      <c r="J30" s="100">
        <v>390</v>
      </c>
      <c r="K30" s="100">
        <v>1.33</v>
      </c>
      <c r="L30" s="100">
        <v>518.7</v>
      </c>
      <c r="M30" s="100">
        <v>1.91000000000008</v>
      </c>
      <c r="N30" s="100">
        <v>1.81450000000008</v>
      </c>
      <c r="O30" s="100">
        <v>0.0955000000000041</v>
      </c>
      <c r="P30" s="43" t="s">
        <v>405</v>
      </c>
    </row>
    <row r="31" ht="24" spans="1:16">
      <c r="A31" s="43">
        <v>27</v>
      </c>
      <c r="B31" s="43" t="s">
        <v>115</v>
      </c>
      <c r="C31" s="43" t="s">
        <v>116</v>
      </c>
      <c r="D31" s="43">
        <v>1.33</v>
      </c>
      <c r="E31" s="43" t="s">
        <v>44</v>
      </c>
      <c r="F31" s="43" t="s">
        <v>1012</v>
      </c>
      <c r="G31" s="100">
        <v>456.19</v>
      </c>
      <c r="H31" s="101">
        <v>44501</v>
      </c>
      <c r="I31" s="43" t="s">
        <v>38</v>
      </c>
      <c r="J31" s="100">
        <v>393.233082706767</v>
      </c>
      <c r="K31" s="100">
        <v>1.33</v>
      </c>
      <c r="L31" s="100">
        <v>523</v>
      </c>
      <c r="M31" s="100">
        <v>66.81</v>
      </c>
      <c r="N31" s="100">
        <v>63.4695</v>
      </c>
      <c r="O31" s="100">
        <v>3.3405</v>
      </c>
      <c r="P31" s="43" t="s">
        <v>405</v>
      </c>
    </row>
    <row r="32" ht="24" spans="1:16">
      <c r="A32" s="43">
        <v>28</v>
      </c>
      <c r="B32" s="43" t="s">
        <v>117</v>
      </c>
      <c r="C32" s="43" t="s">
        <v>118</v>
      </c>
      <c r="D32" s="43">
        <v>1.33</v>
      </c>
      <c r="E32" s="43" t="s">
        <v>44</v>
      </c>
      <c r="F32" s="43" t="s">
        <v>1012</v>
      </c>
      <c r="G32" s="100">
        <v>448.21</v>
      </c>
      <c r="H32" s="101">
        <v>44409</v>
      </c>
      <c r="I32" s="43" t="s">
        <v>38</v>
      </c>
      <c r="J32" s="100">
        <v>390</v>
      </c>
      <c r="K32" s="100">
        <v>1.33</v>
      </c>
      <c r="L32" s="100">
        <v>518.7</v>
      </c>
      <c r="M32" s="100">
        <v>70.4900000000001</v>
      </c>
      <c r="N32" s="100">
        <v>66.9655000000001</v>
      </c>
      <c r="O32" s="100">
        <v>3.5245</v>
      </c>
      <c r="P32" s="43" t="s">
        <v>405</v>
      </c>
    </row>
    <row r="33" ht="24" spans="1:16">
      <c r="A33" s="43">
        <v>29</v>
      </c>
      <c r="B33" s="43" t="s">
        <v>120</v>
      </c>
      <c r="C33" s="43" t="s">
        <v>121</v>
      </c>
      <c r="D33" s="43">
        <v>1.33</v>
      </c>
      <c r="E33" s="43" t="s">
        <v>44</v>
      </c>
      <c r="F33" s="43" t="s">
        <v>1012</v>
      </c>
      <c r="G33" s="100">
        <v>456.19</v>
      </c>
      <c r="H33" s="101">
        <v>44434</v>
      </c>
      <c r="I33" s="43" t="s">
        <v>38</v>
      </c>
      <c r="J33" s="100">
        <v>390</v>
      </c>
      <c r="K33" s="100">
        <v>1.33</v>
      </c>
      <c r="L33" s="100">
        <v>518.7</v>
      </c>
      <c r="M33" s="100">
        <v>62.51</v>
      </c>
      <c r="N33" s="100">
        <v>59.3845</v>
      </c>
      <c r="O33" s="100">
        <v>3.1255</v>
      </c>
      <c r="P33" s="43" t="s">
        <v>405</v>
      </c>
    </row>
    <row r="34" ht="24" spans="1:16">
      <c r="A34" s="43">
        <v>30</v>
      </c>
      <c r="B34" s="43" t="s">
        <v>122</v>
      </c>
      <c r="C34" s="43" t="s">
        <v>123</v>
      </c>
      <c r="D34" s="43">
        <v>2.67</v>
      </c>
      <c r="E34" s="43" t="s">
        <v>44</v>
      </c>
      <c r="F34" s="43" t="s">
        <v>1012</v>
      </c>
      <c r="G34" s="100">
        <v>915.81</v>
      </c>
      <c r="H34" s="101">
        <v>44409</v>
      </c>
      <c r="I34" s="43" t="s">
        <v>38</v>
      </c>
      <c r="J34" s="100">
        <v>390</v>
      </c>
      <c r="K34" s="100">
        <v>2.67</v>
      </c>
      <c r="L34" s="100">
        <v>1041.3</v>
      </c>
      <c r="M34" s="100">
        <v>125.49</v>
      </c>
      <c r="N34" s="100">
        <v>119.2155</v>
      </c>
      <c r="O34" s="100">
        <v>6.2745</v>
      </c>
      <c r="P34" s="43" t="s">
        <v>405</v>
      </c>
    </row>
    <row r="35" ht="24" spans="1:16">
      <c r="A35" s="43">
        <v>31</v>
      </c>
      <c r="B35" s="43" t="s">
        <v>125</v>
      </c>
      <c r="C35" s="43" t="s">
        <v>126</v>
      </c>
      <c r="D35" s="43">
        <v>1.33</v>
      </c>
      <c r="E35" s="43" t="s">
        <v>44</v>
      </c>
      <c r="F35" s="43" t="s">
        <v>1012</v>
      </c>
      <c r="G35" s="100">
        <v>634.47</v>
      </c>
      <c r="H35" s="101">
        <v>44409</v>
      </c>
      <c r="I35" s="43" t="s">
        <v>38</v>
      </c>
      <c r="J35" s="100">
        <v>495</v>
      </c>
      <c r="K35" s="100">
        <v>1.33</v>
      </c>
      <c r="L35" s="100">
        <v>658.35</v>
      </c>
      <c r="M35" s="100">
        <v>23.8800000000001</v>
      </c>
      <c r="N35" s="100">
        <v>22.6860000000001</v>
      </c>
      <c r="O35" s="100">
        <v>1.19400000000001</v>
      </c>
      <c r="P35" s="43" t="s">
        <v>405</v>
      </c>
    </row>
    <row r="36" ht="24" spans="1:16">
      <c r="A36" s="43">
        <v>32</v>
      </c>
      <c r="B36" s="43" t="s">
        <v>128</v>
      </c>
      <c r="C36" s="43" t="s">
        <v>129</v>
      </c>
      <c r="D36" s="43">
        <v>2</v>
      </c>
      <c r="E36" s="43" t="s">
        <v>44</v>
      </c>
      <c r="F36" s="43" t="s">
        <v>1012</v>
      </c>
      <c r="G36" s="100">
        <v>842</v>
      </c>
      <c r="H36" s="101">
        <v>44410</v>
      </c>
      <c r="I36" s="43" t="s">
        <v>38</v>
      </c>
      <c r="J36" s="100">
        <v>495</v>
      </c>
      <c r="K36" s="100">
        <v>2</v>
      </c>
      <c r="L36" s="100">
        <v>990</v>
      </c>
      <c r="M36" s="100">
        <v>148</v>
      </c>
      <c r="N36" s="100">
        <v>140.6</v>
      </c>
      <c r="O36" s="100">
        <v>7.4</v>
      </c>
      <c r="P36" s="43" t="s">
        <v>405</v>
      </c>
    </row>
    <row r="37" ht="24" spans="1:16">
      <c r="A37" s="43">
        <v>33</v>
      </c>
      <c r="B37" s="43" t="s">
        <v>131</v>
      </c>
      <c r="C37" s="43" t="s">
        <v>132</v>
      </c>
      <c r="D37" s="43">
        <v>2.67</v>
      </c>
      <c r="E37" s="43" t="s">
        <v>44</v>
      </c>
      <c r="F37" s="43" t="s">
        <v>1012</v>
      </c>
      <c r="G37" s="100">
        <v>1155.21</v>
      </c>
      <c r="H37" s="101">
        <v>44409</v>
      </c>
      <c r="I37" s="43" t="s">
        <v>38</v>
      </c>
      <c r="J37" s="100">
        <v>495</v>
      </c>
      <c r="K37" s="100">
        <v>2.67</v>
      </c>
      <c r="L37" s="100">
        <v>1321.65</v>
      </c>
      <c r="M37" s="100">
        <v>166.44</v>
      </c>
      <c r="N37" s="100">
        <v>158.118</v>
      </c>
      <c r="O37" s="100">
        <v>8.32200000000002</v>
      </c>
      <c r="P37" s="43" t="s">
        <v>405</v>
      </c>
    </row>
    <row r="38" ht="24" spans="1:16">
      <c r="A38" s="43">
        <v>34</v>
      </c>
      <c r="B38" s="43" t="s">
        <v>134</v>
      </c>
      <c r="C38" s="43" t="s">
        <v>135</v>
      </c>
      <c r="D38" s="43">
        <v>2</v>
      </c>
      <c r="E38" s="43" t="s">
        <v>44</v>
      </c>
      <c r="F38" s="43" t="s">
        <v>1012</v>
      </c>
      <c r="G38" s="100">
        <v>913.2</v>
      </c>
      <c r="H38" s="101">
        <v>44412</v>
      </c>
      <c r="I38" s="43" t="s">
        <v>38</v>
      </c>
      <c r="J38" s="100">
        <v>495</v>
      </c>
      <c r="K38" s="100">
        <v>2</v>
      </c>
      <c r="L38" s="100">
        <v>990</v>
      </c>
      <c r="M38" s="100">
        <v>76.8</v>
      </c>
      <c r="N38" s="100">
        <v>72.96</v>
      </c>
      <c r="O38" s="100">
        <v>3.84</v>
      </c>
      <c r="P38" s="43" t="s">
        <v>405</v>
      </c>
    </row>
    <row r="39" ht="24" spans="1:16">
      <c r="A39" s="43">
        <v>35</v>
      </c>
      <c r="B39" s="43" t="s">
        <v>137</v>
      </c>
      <c r="C39" s="43" t="s">
        <v>138</v>
      </c>
      <c r="D39" s="43">
        <v>4.67</v>
      </c>
      <c r="E39" s="43" t="s">
        <v>44</v>
      </c>
      <c r="F39" s="43" t="s">
        <v>1012</v>
      </c>
      <c r="G39" s="100">
        <v>2243.87</v>
      </c>
      <c r="H39" s="101">
        <v>44413</v>
      </c>
      <c r="I39" s="43" t="s">
        <v>38</v>
      </c>
      <c r="J39" s="100">
        <v>495</v>
      </c>
      <c r="K39" s="100">
        <v>4.67</v>
      </c>
      <c r="L39" s="100">
        <v>2311.65</v>
      </c>
      <c r="M39" s="100">
        <v>67.7799999999997</v>
      </c>
      <c r="N39" s="100">
        <v>64.3909999999998</v>
      </c>
      <c r="O39" s="100">
        <v>3.38899999999999</v>
      </c>
      <c r="P39" s="43" t="s">
        <v>405</v>
      </c>
    </row>
    <row r="40" ht="24" spans="1:16">
      <c r="A40" s="43">
        <v>36</v>
      </c>
      <c r="B40" s="43" t="s">
        <v>140</v>
      </c>
      <c r="C40" s="43" t="s">
        <v>141</v>
      </c>
      <c r="D40" s="43">
        <v>1.33</v>
      </c>
      <c r="E40" s="43" t="s">
        <v>44</v>
      </c>
      <c r="F40" s="43" t="s">
        <v>1012</v>
      </c>
      <c r="G40" s="100">
        <v>608.69</v>
      </c>
      <c r="H40" s="101">
        <v>44501</v>
      </c>
      <c r="I40" s="43" t="s">
        <v>38</v>
      </c>
      <c r="J40" s="100">
        <v>495</v>
      </c>
      <c r="K40" s="100">
        <v>1.33</v>
      </c>
      <c r="L40" s="100">
        <v>658.35</v>
      </c>
      <c r="M40" s="100">
        <v>49.6600000000001</v>
      </c>
      <c r="N40" s="100">
        <v>47.1770000000001</v>
      </c>
      <c r="O40" s="100">
        <v>2.483</v>
      </c>
      <c r="P40" s="43" t="s">
        <v>405</v>
      </c>
    </row>
    <row r="41" ht="24" spans="1:16">
      <c r="A41" s="43">
        <v>37</v>
      </c>
      <c r="B41" s="43" t="s">
        <v>143</v>
      </c>
      <c r="C41" s="43" t="s">
        <v>144</v>
      </c>
      <c r="D41" s="43">
        <v>0.67</v>
      </c>
      <c r="E41" s="43" t="s">
        <v>44</v>
      </c>
      <c r="F41" s="43" t="s">
        <v>1012</v>
      </c>
      <c r="G41" s="100">
        <v>301.686</v>
      </c>
      <c r="H41" s="101">
        <v>44440</v>
      </c>
      <c r="I41" s="43" t="s">
        <v>38</v>
      </c>
      <c r="J41" s="100">
        <v>495</v>
      </c>
      <c r="K41" s="100">
        <v>0.67</v>
      </c>
      <c r="L41" s="100">
        <v>331.65</v>
      </c>
      <c r="M41" s="100">
        <v>29.9639999999999</v>
      </c>
      <c r="N41" s="100">
        <v>28.4657999999999</v>
      </c>
      <c r="O41" s="100">
        <v>1.4982</v>
      </c>
      <c r="P41" s="43" t="s">
        <v>405</v>
      </c>
    </row>
    <row r="42" ht="24" spans="1:16">
      <c r="A42" s="43">
        <v>38</v>
      </c>
      <c r="B42" s="43" t="s">
        <v>146</v>
      </c>
      <c r="C42" s="43" t="s">
        <v>147</v>
      </c>
      <c r="D42" s="43">
        <v>0.67</v>
      </c>
      <c r="E42" s="43" t="s">
        <v>44</v>
      </c>
      <c r="F42" s="43" t="s">
        <v>1012</v>
      </c>
      <c r="G42" s="100">
        <v>304.51</v>
      </c>
      <c r="H42" s="101">
        <v>44409</v>
      </c>
      <c r="I42" s="43" t="s">
        <v>38</v>
      </c>
      <c r="J42" s="100">
        <v>495</v>
      </c>
      <c r="K42" s="100">
        <v>0.67</v>
      </c>
      <c r="L42" s="100">
        <v>331.65</v>
      </c>
      <c r="M42" s="100">
        <v>27.14</v>
      </c>
      <c r="N42" s="100">
        <v>25.783</v>
      </c>
      <c r="O42" s="100">
        <v>1.357</v>
      </c>
      <c r="P42" s="43" t="s">
        <v>405</v>
      </c>
    </row>
    <row r="43" ht="24" spans="1:16">
      <c r="A43" s="43">
        <v>39</v>
      </c>
      <c r="B43" s="43" t="s">
        <v>149</v>
      </c>
      <c r="C43" s="43" t="s">
        <v>150</v>
      </c>
      <c r="D43" s="43">
        <v>0.67</v>
      </c>
      <c r="E43" s="43" t="s">
        <v>44</v>
      </c>
      <c r="F43" s="43" t="s">
        <v>1012</v>
      </c>
      <c r="G43" s="100">
        <v>318.63</v>
      </c>
      <c r="H43" s="101">
        <v>44409</v>
      </c>
      <c r="I43" s="43" t="s">
        <v>38</v>
      </c>
      <c r="J43" s="100">
        <v>495</v>
      </c>
      <c r="K43" s="100">
        <v>0.67</v>
      </c>
      <c r="L43" s="100">
        <v>331.65</v>
      </c>
      <c r="M43" s="100">
        <v>13.02</v>
      </c>
      <c r="N43" s="100">
        <v>12.369</v>
      </c>
      <c r="O43" s="100">
        <v>0.650999999999999</v>
      </c>
      <c r="P43" s="43" t="s">
        <v>405</v>
      </c>
    </row>
    <row r="44" ht="24" spans="1:16">
      <c r="A44" s="43">
        <v>40</v>
      </c>
      <c r="B44" s="43" t="s">
        <v>152</v>
      </c>
      <c r="C44" s="43" t="s">
        <v>153</v>
      </c>
      <c r="D44" s="43">
        <v>13.33</v>
      </c>
      <c r="E44" s="43" t="s">
        <v>44</v>
      </c>
      <c r="F44" s="43" t="s">
        <v>1012</v>
      </c>
      <c r="G44" s="100">
        <v>5308.036</v>
      </c>
      <c r="H44" s="101">
        <v>44440</v>
      </c>
      <c r="I44" s="43" t="s">
        <v>38</v>
      </c>
      <c r="J44" s="100">
        <v>412.528132033008</v>
      </c>
      <c r="K44" s="100">
        <v>13.33</v>
      </c>
      <c r="L44" s="100">
        <v>5499</v>
      </c>
      <c r="M44" s="100">
        <v>190.964</v>
      </c>
      <c r="N44" s="100">
        <v>181.4158</v>
      </c>
      <c r="O44" s="100">
        <v>9.5482</v>
      </c>
      <c r="P44" s="43" t="s">
        <v>405</v>
      </c>
    </row>
    <row r="45" ht="36" spans="1:16">
      <c r="A45" s="43">
        <v>41</v>
      </c>
      <c r="B45" s="43" t="s">
        <v>155</v>
      </c>
      <c r="C45" s="43" t="s">
        <v>156</v>
      </c>
      <c r="D45" s="43">
        <v>0.81</v>
      </c>
      <c r="E45" s="43" t="s">
        <v>158</v>
      </c>
      <c r="F45" s="43" t="s">
        <v>1012</v>
      </c>
      <c r="G45" s="100">
        <v>2052.43</v>
      </c>
      <c r="H45" s="101">
        <v>44348</v>
      </c>
      <c r="I45" s="43" t="s">
        <v>38</v>
      </c>
      <c r="J45" s="100">
        <v>6080</v>
      </c>
      <c r="K45" s="100">
        <v>0.81</v>
      </c>
      <c r="L45" s="100">
        <v>4924.8</v>
      </c>
      <c r="M45" s="100">
        <v>2872.37</v>
      </c>
      <c r="N45" s="100">
        <v>2728.7515</v>
      </c>
      <c r="O45" s="100">
        <v>143.6185</v>
      </c>
      <c r="P45" s="43" t="s">
        <v>396</v>
      </c>
    </row>
    <row r="46" ht="24" spans="1:16">
      <c r="A46" s="43">
        <v>42</v>
      </c>
      <c r="B46" s="43" t="s">
        <v>159</v>
      </c>
      <c r="C46" s="43" t="s">
        <v>160</v>
      </c>
      <c r="D46" s="43">
        <v>3.76</v>
      </c>
      <c r="E46" s="43" t="s">
        <v>37</v>
      </c>
      <c r="F46" s="43" t="s">
        <v>1012</v>
      </c>
      <c r="G46" s="100">
        <v>1797.28</v>
      </c>
      <c r="H46" s="101">
        <v>44531</v>
      </c>
      <c r="I46" s="43" t="s">
        <v>38</v>
      </c>
      <c r="J46" s="100">
        <v>4320</v>
      </c>
      <c r="K46" s="100">
        <v>3.76</v>
      </c>
      <c r="L46" s="100">
        <v>16243.2</v>
      </c>
      <c r="M46" s="100">
        <v>14445.92</v>
      </c>
      <c r="N46" s="100">
        <v>13723.624</v>
      </c>
      <c r="O46" s="100">
        <v>722.296</v>
      </c>
      <c r="P46" s="43" t="s">
        <v>405</v>
      </c>
    </row>
    <row r="47" ht="36" spans="1:16">
      <c r="A47" s="43">
        <v>43</v>
      </c>
      <c r="B47" s="43" t="s">
        <v>277</v>
      </c>
      <c r="C47" s="44" t="s">
        <v>278</v>
      </c>
      <c r="D47" s="102">
        <v>0.11</v>
      </c>
      <c r="E47" s="102" t="s">
        <v>37</v>
      </c>
      <c r="F47" s="43" t="s">
        <v>1012</v>
      </c>
      <c r="G47" s="100">
        <v>152.16</v>
      </c>
      <c r="H47" s="101">
        <v>44336</v>
      </c>
      <c r="I47" s="44" t="s">
        <v>38</v>
      </c>
      <c r="J47" s="102">
        <v>6319.77272727273</v>
      </c>
      <c r="K47" s="100">
        <v>0.11</v>
      </c>
      <c r="L47" s="102">
        <v>695.175</v>
      </c>
      <c r="M47" s="100">
        <v>543.015</v>
      </c>
      <c r="N47" s="100">
        <v>515.86425</v>
      </c>
      <c r="O47" s="100">
        <v>27.15075</v>
      </c>
      <c r="P47" s="43" t="s">
        <v>396</v>
      </c>
    </row>
    <row r="48" ht="36" spans="1:16">
      <c r="A48" s="43">
        <v>44</v>
      </c>
      <c r="B48" s="43" t="s">
        <v>162</v>
      </c>
      <c r="C48" s="43" t="s">
        <v>163</v>
      </c>
      <c r="D48" s="43">
        <v>2.21</v>
      </c>
      <c r="E48" s="43" t="s">
        <v>37</v>
      </c>
      <c r="F48" s="43" t="s">
        <v>1012</v>
      </c>
      <c r="G48" s="100">
        <v>4002.83</v>
      </c>
      <c r="H48" s="101">
        <v>44501</v>
      </c>
      <c r="I48" s="43" t="s">
        <v>38</v>
      </c>
      <c r="J48" s="100">
        <v>2966.48190045249</v>
      </c>
      <c r="K48" s="100">
        <v>2.21</v>
      </c>
      <c r="L48" s="100">
        <v>6555.925</v>
      </c>
      <c r="M48" s="100">
        <v>2553.095</v>
      </c>
      <c r="N48" s="100">
        <v>2425.44025</v>
      </c>
      <c r="O48" s="100">
        <v>127.65475</v>
      </c>
      <c r="P48" s="43" t="s">
        <v>396</v>
      </c>
    </row>
    <row r="49" ht="48" spans="1:16">
      <c r="A49" s="43">
        <v>45</v>
      </c>
      <c r="B49" s="43" t="s">
        <v>191</v>
      </c>
      <c r="C49" s="43" t="s">
        <v>192</v>
      </c>
      <c r="D49" s="43">
        <v>12.93</v>
      </c>
      <c r="E49" s="43" t="s">
        <v>44</v>
      </c>
      <c r="F49" s="43" t="s">
        <v>1012</v>
      </c>
      <c r="G49" s="100">
        <v>5205.8464</v>
      </c>
      <c r="H49" s="101">
        <v>44405</v>
      </c>
      <c r="I49" s="43" t="s">
        <v>38</v>
      </c>
      <c r="J49" s="100">
        <v>486.388244392885</v>
      </c>
      <c r="K49" s="100">
        <v>12.93</v>
      </c>
      <c r="L49" s="100">
        <v>6289</v>
      </c>
      <c r="M49" s="100">
        <v>1083.1536</v>
      </c>
      <c r="N49" s="100">
        <v>1028.99592</v>
      </c>
      <c r="O49" s="100">
        <v>54.15768</v>
      </c>
      <c r="P49" s="43" t="s">
        <v>396</v>
      </c>
    </row>
    <row r="50" ht="36" spans="1:16">
      <c r="A50" s="43">
        <v>46</v>
      </c>
      <c r="B50" s="43" t="s">
        <v>197</v>
      </c>
      <c r="C50" s="43" t="s">
        <v>198</v>
      </c>
      <c r="D50" s="43">
        <v>2</v>
      </c>
      <c r="E50" s="43" t="s">
        <v>44</v>
      </c>
      <c r="F50" s="43" t="s">
        <v>1012</v>
      </c>
      <c r="G50" s="100">
        <v>666</v>
      </c>
      <c r="H50" s="101">
        <v>44402</v>
      </c>
      <c r="I50" s="43" t="s">
        <v>38</v>
      </c>
      <c r="J50" s="100">
        <v>375</v>
      </c>
      <c r="K50" s="100">
        <v>2</v>
      </c>
      <c r="L50" s="100">
        <v>750</v>
      </c>
      <c r="M50" s="100">
        <v>84</v>
      </c>
      <c r="N50" s="100">
        <v>79.8</v>
      </c>
      <c r="O50" s="100">
        <v>4.2</v>
      </c>
      <c r="P50" s="43" t="s">
        <v>396</v>
      </c>
    </row>
    <row r="51" ht="24" spans="1:16">
      <c r="A51" s="43">
        <v>47</v>
      </c>
      <c r="B51" s="43" t="s">
        <v>221</v>
      </c>
      <c r="C51" s="43" t="s">
        <v>222</v>
      </c>
      <c r="D51" s="43">
        <v>2</v>
      </c>
      <c r="E51" s="43" t="s">
        <v>44</v>
      </c>
      <c r="F51" s="43" t="s">
        <v>1012</v>
      </c>
      <c r="G51" s="100">
        <v>672</v>
      </c>
      <c r="H51" s="101">
        <v>44532</v>
      </c>
      <c r="I51" s="43" t="s">
        <v>38</v>
      </c>
      <c r="J51" s="100">
        <v>351</v>
      </c>
      <c r="K51" s="100">
        <v>2</v>
      </c>
      <c r="L51" s="100">
        <v>702</v>
      </c>
      <c r="M51" s="100">
        <v>30</v>
      </c>
      <c r="N51" s="100">
        <v>28.5</v>
      </c>
      <c r="O51" s="100">
        <v>1.5</v>
      </c>
      <c r="P51" s="43" t="s">
        <v>467</v>
      </c>
    </row>
    <row r="52" ht="24" spans="1:16">
      <c r="A52" s="43">
        <v>48</v>
      </c>
      <c r="B52" s="43" t="s">
        <v>223</v>
      </c>
      <c r="C52" s="43" t="s">
        <v>224</v>
      </c>
      <c r="D52" s="43">
        <v>5.7</v>
      </c>
      <c r="E52" s="43" t="s">
        <v>44</v>
      </c>
      <c r="F52" s="43" t="s">
        <v>1012</v>
      </c>
      <c r="G52" s="100">
        <v>2062.85</v>
      </c>
      <c r="H52" s="101">
        <v>44505</v>
      </c>
      <c r="I52" s="43" t="s">
        <v>38</v>
      </c>
      <c r="J52" s="100">
        <v>364.684210526316</v>
      </c>
      <c r="K52" s="100">
        <v>5.7</v>
      </c>
      <c r="L52" s="100">
        <v>2078.7</v>
      </c>
      <c r="M52" s="100">
        <v>15.8499999999999</v>
      </c>
      <c r="N52" s="100">
        <v>15.0574999999999</v>
      </c>
      <c r="O52" s="100">
        <v>0.792499999999996</v>
      </c>
      <c r="P52" s="43" t="s">
        <v>405</v>
      </c>
    </row>
    <row r="53" ht="24" spans="1:16">
      <c r="A53" s="43">
        <v>49</v>
      </c>
      <c r="B53" s="43" t="s">
        <v>226</v>
      </c>
      <c r="C53" s="43" t="s">
        <v>227</v>
      </c>
      <c r="D53" s="43">
        <v>3.1</v>
      </c>
      <c r="E53" s="43" t="s">
        <v>44</v>
      </c>
      <c r="F53" s="43" t="s">
        <v>1012</v>
      </c>
      <c r="G53" s="100">
        <v>1125.8</v>
      </c>
      <c r="H53" s="101">
        <v>44403</v>
      </c>
      <c r="I53" s="43" t="s">
        <v>38</v>
      </c>
      <c r="J53" s="100">
        <v>704.516129032258</v>
      </c>
      <c r="K53" s="100">
        <v>3.1</v>
      </c>
      <c r="L53" s="100">
        <v>2184</v>
      </c>
      <c r="M53" s="100">
        <v>1058.2</v>
      </c>
      <c r="N53" s="100">
        <v>1005.29</v>
      </c>
      <c r="O53" s="100">
        <v>52.91</v>
      </c>
      <c r="P53" s="43" t="s">
        <v>405</v>
      </c>
    </row>
    <row r="54" ht="24" spans="1:16">
      <c r="A54" s="43">
        <v>50</v>
      </c>
      <c r="B54" s="43" t="s">
        <v>229</v>
      </c>
      <c r="C54" s="43" t="s">
        <v>230</v>
      </c>
      <c r="D54" s="43">
        <v>2.13</v>
      </c>
      <c r="E54" s="43" t="s">
        <v>44</v>
      </c>
      <c r="F54" s="43" t="s">
        <v>1012</v>
      </c>
      <c r="G54" s="100">
        <v>712.485</v>
      </c>
      <c r="H54" s="101">
        <v>44526</v>
      </c>
      <c r="I54" s="43" t="s">
        <v>38</v>
      </c>
      <c r="J54" s="100">
        <v>353.521126760563</v>
      </c>
      <c r="K54" s="100">
        <v>2.13</v>
      </c>
      <c r="L54" s="100">
        <v>753</v>
      </c>
      <c r="M54" s="100">
        <v>40.5150000000001</v>
      </c>
      <c r="N54" s="100">
        <v>38.4892500000001</v>
      </c>
      <c r="O54" s="100">
        <v>2.02575000000001</v>
      </c>
      <c r="P54" s="43" t="s">
        <v>467</v>
      </c>
    </row>
    <row r="55" ht="24" spans="1:16">
      <c r="A55" s="43">
        <v>51</v>
      </c>
      <c r="B55" s="43" t="s">
        <v>231</v>
      </c>
      <c r="C55" s="43" t="s">
        <v>232</v>
      </c>
      <c r="D55" s="43">
        <v>1.86</v>
      </c>
      <c r="E55" s="43" t="s">
        <v>44</v>
      </c>
      <c r="F55" s="43" t="s">
        <v>1012</v>
      </c>
      <c r="G55" s="100">
        <v>633.23</v>
      </c>
      <c r="H55" s="101">
        <v>44434</v>
      </c>
      <c r="I55" s="43" t="s">
        <v>38</v>
      </c>
      <c r="J55" s="100">
        <v>354.838709677419</v>
      </c>
      <c r="K55" s="100">
        <v>1.86</v>
      </c>
      <c r="L55" s="100">
        <v>660</v>
      </c>
      <c r="M55" s="100">
        <v>26.77</v>
      </c>
      <c r="N55" s="100">
        <v>25.4315</v>
      </c>
      <c r="O55" s="100">
        <v>1.3385</v>
      </c>
      <c r="P55" s="43" t="s">
        <v>405</v>
      </c>
    </row>
    <row r="56" ht="24" spans="1:16">
      <c r="A56" s="43">
        <v>52</v>
      </c>
      <c r="B56" s="43" t="s">
        <v>251</v>
      </c>
      <c r="C56" s="44" t="s">
        <v>252</v>
      </c>
      <c r="D56" s="43">
        <v>0.96</v>
      </c>
      <c r="E56" s="43" t="s">
        <v>44</v>
      </c>
      <c r="F56" s="43" t="s">
        <v>1012</v>
      </c>
      <c r="G56" s="100">
        <v>325.28</v>
      </c>
      <c r="H56" s="101">
        <v>44336</v>
      </c>
      <c r="I56" s="43" t="s">
        <v>38</v>
      </c>
      <c r="J56" s="100">
        <v>350</v>
      </c>
      <c r="K56" s="100">
        <v>0.96</v>
      </c>
      <c r="L56" s="100">
        <v>336</v>
      </c>
      <c r="M56" s="100">
        <v>10.72</v>
      </c>
      <c r="N56" s="100">
        <v>10.184</v>
      </c>
      <c r="O56" s="100">
        <v>0.535999999999999</v>
      </c>
      <c r="P56" s="43" t="s">
        <v>405</v>
      </c>
    </row>
    <row r="57" ht="24" spans="1:16">
      <c r="A57" s="43">
        <v>53</v>
      </c>
      <c r="B57" s="43" t="s">
        <v>254</v>
      </c>
      <c r="C57" s="44" t="s">
        <v>255</v>
      </c>
      <c r="D57" s="61">
        <v>0.8</v>
      </c>
      <c r="E57" s="43" t="s">
        <v>44</v>
      </c>
      <c r="F57" s="43" t="s">
        <v>1012</v>
      </c>
      <c r="G57" s="100">
        <v>267.6</v>
      </c>
      <c r="H57" s="101">
        <v>44378</v>
      </c>
      <c r="I57" s="43" t="s">
        <v>38</v>
      </c>
      <c r="J57" s="100">
        <v>356.25</v>
      </c>
      <c r="K57" s="100">
        <v>0.8</v>
      </c>
      <c r="L57" s="100">
        <v>285</v>
      </c>
      <c r="M57" s="100">
        <v>17.4</v>
      </c>
      <c r="N57" s="100">
        <v>16.53</v>
      </c>
      <c r="O57" s="100">
        <v>0.870000000000002</v>
      </c>
      <c r="P57" s="43" t="s">
        <v>467</v>
      </c>
    </row>
    <row r="58" ht="24" spans="1:16">
      <c r="A58" s="43">
        <v>54</v>
      </c>
      <c r="B58" s="43" t="s">
        <v>256</v>
      </c>
      <c r="C58" s="44" t="s">
        <v>257</v>
      </c>
      <c r="D58" s="61">
        <v>18.67</v>
      </c>
      <c r="E58" s="43" t="s">
        <v>44</v>
      </c>
      <c r="F58" s="43" t="s">
        <v>1012</v>
      </c>
      <c r="G58" s="100">
        <v>5927.725</v>
      </c>
      <c r="H58" s="101">
        <v>44317</v>
      </c>
      <c r="I58" s="43" t="s">
        <v>38</v>
      </c>
      <c r="J58" s="100">
        <v>390</v>
      </c>
      <c r="K58" s="100">
        <v>18.67</v>
      </c>
      <c r="L58" s="100">
        <v>7281.3</v>
      </c>
      <c r="M58" s="100">
        <v>1353.575</v>
      </c>
      <c r="N58" s="100">
        <v>1285.89625</v>
      </c>
      <c r="O58" s="100">
        <v>67.67875</v>
      </c>
      <c r="P58" s="43" t="s">
        <v>467</v>
      </c>
    </row>
    <row r="59" ht="24" spans="1:16">
      <c r="A59" s="43">
        <v>55</v>
      </c>
      <c r="B59" s="43" t="s">
        <v>258</v>
      </c>
      <c r="C59" s="44" t="s">
        <v>259</v>
      </c>
      <c r="D59" s="61">
        <v>2</v>
      </c>
      <c r="E59" s="43" t="s">
        <v>44</v>
      </c>
      <c r="F59" s="43" t="s">
        <v>1012</v>
      </c>
      <c r="G59" s="100">
        <v>685</v>
      </c>
      <c r="H59" s="101">
        <v>44317</v>
      </c>
      <c r="I59" s="43" t="s">
        <v>38</v>
      </c>
      <c r="J59" s="100">
        <v>370</v>
      </c>
      <c r="K59" s="100">
        <v>2</v>
      </c>
      <c r="L59" s="100">
        <v>740</v>
      </c>
      <c r="M59" s="100">
        <v>55</v>
      </c>
      <c r="N59" s="100">
        <v>52.25</v>
      </c>
      <c r="O59" s="100">
        <v>2.75</v>
      </c>
      <c r="P59" s="43" t="s">
        <v>467</v>
      </c>
    </row>
    <row r="60" ht="24" spans="1:16">
      <c r="A60" s="43">
        <v>56</v>
      </c>
      <c r="B60" s="43" t="s">
        <v>261</v>
      </c>
      <c r="C60" s="44" t="s">
        <v>262</v>
      </c>
      <c r="D60" s="61">
        <v>10.6666666666667</v>
      </c>
      <c r="E60" s="43" t="s">
        <v>44</v>
      </c>
      <c r="F60" s="43" t="s">
        <v>1012</v>
      </c>
      <c r="G60" s="100">
        <v>3654.475</v>
      </c>
      <c r="H60" s="101">
        <v>44317</v>
      </c>
      <c r="I60" s="43" t="s">
        <v>38</v>
      </c>
      <c r="J60" s="100">
        <v>370.115624999999</v>
      </c>
      <c r="K60" s="100">
        <v>10.6666666666667</v>
      </c>
      <c r="L60" s="100">
        <v>3947.9</v>
      </c>
      <c r="M60" s="100">
        <v>293.425</v>
      </c>
      <c r="N60" s="100">
        <v>278.75375</v>
      </c>
      <c r="O60" s="100">
        <v>14.67125</v>
      </c>
      <c r="P60" s="43" t="s">
        <v>467</v>
      </c>
    </row>
    <row r="61" ht="36" spans="1:16">
      <c r="A61" s="43">
        <v>57</v>
      </c>
      <c r="B61" s="43" t="s">
        <v>264</v>
      </c>
      <c r="C61" s="44" t="s">
        <v>265</v>
      </c>
      <c r="D61" s="44">
        <v>4.54</v>
      </c>
      <c r="E61" s="43" t="s">
        <v>37</v>
      </c>
      <c r="F61" s="43" t="s">
        <v>1012</v>
      </c>
      <c r="G61" s="100">
        <v>11141.12</v>
      </c>
      <c r="H61" s="101">
        <v>44336</v>
      </c>
      <c r="I61" s="43" t="s">
        <v>38</v>
      </c>
      <c r="J61" s="100">
        <v>4310.4845814978</v>
      </c>
      <c r="K61" s="100">
        <v>4.54</v>
      </c>
      <c r="L61" s="100">
        <v>19569.6</v>
      </c>
      <c r="M61" s="100">
        <v>8428.48</v>
      </c>
      <c r="N61" s="100">
        <v>8007.056</v>
      </c>
      <c r="O61" s="100">
        <v>421.424</v>
      </c>
      <c r="P61" s="43" t="s">
        <v>396</v>
      </c>
    </row>
    <row r="62" ht="36" spans="1:16">
      <c r="A62" s="43">
        <v>58</v>
      </c>
      <c r="B62" s="43" t="s">
        <v>280</v>
      </c>
      <c r="C62" s="44" t="s">
        <v>281</v>
      </c>
      <c r="D62" s="61">
        <v>2.32</v>
      </c>
      <c r="E62" s="44" t="s">
        <v>37</v>
      </c>
      <c r="F62" s="43" t="s">
        <v>1012</v>
      </c>
      <c r="G62" s="100">
        <v>5701.46</v>
      </c>
      <c r="H62" s="101">
        <v>44336</v>
      </c>
      <c r="I62" s="43" t="s">
        <v>38</v>
      </c>
      <c r="J62" s="100">
        <v>4320</v>
      </c>
      <c r="K62" s="100">
        <v>2.32</v>
      </c>
      <c r="L62" s="100">
        <v>10022.4</v>
      </c>
      <c r="M62" s="100">
        <v>1377.8</v>
      </c>
      <c r="N62" s="100">
        <v>1308.91</v>
      </c>
      <c r="O62" s="100">
        <v>68.89</v>
      </c>
      <c r="P62" s="43" t="s">
        <v>396</v>
      </c>
    </row>
    <row r="63" ht="24" spans="1:16">
      <c r="A63" s="43">
        <v>59</v>
      </c>
      <c r="B63" s="43" t="s">
        <v>283</v>
      </c>
      <c r="C63" s="44" t="s">
        <v>284</v>
      </c>
      <c r="D63" s="43">
        <v>1.58</v>
      </c>
      <c r="E63" s="43" t="s">
        <v>37</v>
      </c>
      <c r="F63" s="43" t="s">
        <v>1012</v>
      </c>
      <c r="G63" s="100">
        <v>811.04</v>
      </c>
      <c r="H63" s="101">
        <v>44531</v>
      </c>
      <c r="I63" s="43" t="s">
        <v>38</v>
      </c>
      <c r="J63" s="100">
        <v>4320</v>
      </c>
      <c r="K63" s="100">
        <v>1.58</v>
      </c>
      <c r="L63" s="100">
        <v>6825.6</v>
      </c>
      <c r="M63" s="100">
        <v>5986.6</v>
      </c>
      <c r="N63" s="100">
        <v>5687.27</v>
      </c>
      <c r="O63" s="100">
        <v>299.33</v>
      </c>
      <c r="P63" s="43" t="s">
        <v>405</v>
      </c>
    </row>
    <row r="64" ht="24" spans="1:16">
      <c r="A64" s="43">
        <v>60</v>
      </c>
      <c r="B64" s="43" t="s">
        <v>285</v>
      </c>
      <c r="C64" s="44" t="s">
        <v>286</v>
      </c>
      <c r="D64" s="44">
        <v>5.93</v>
      </c>
      <c r="E64" s="43" t="s">
        <v>37</v>
      </c>
      <c r="F64" s="43" t="s">
        <v>1012</v>
      </c>
      <c r="G64" s="100">
        <v>4037.79</v>
      </c>
      <c r="H64" s="101">
        <v>44336</v>
      </c>
      <c r="I64" s="43" t="s">
        <v>38</v>
      </c>
      <c r="J64" s="100">
        <v>3659.02192242833</v>
      </c>
      <c r="K64" s="100">
        <v>5.93</v>
      </c>
      <c r="L64" s="100">
        <v>21698</v>
      </c>
      <c r="M64" s="100">
        <v>17660.21</v>
      </c>
      <c r="N64" s="100">
        <v>16777.1995</v>
      </c>
      <c r="O64" s="100">
        <v>883.0105</v>
      </c>
      <c r="P64" s="43" t="s">
        <v>467</v>
      </c>
    </row>
    <row r="65" ht="36" spans="1:16">
      <c r="A65" s="43">
        <v>61</v>
      </c>
      <c r="B65" s="43" t="s">
        <v>288</v>
      </c>
      <c r="C65" s="44" t="s">
        <v>289</v>
      </c>
      <c r="D65" s="44">
        <v>2.95</v>
      </c>
      <c r="E65" s="43" t="s">
        <v>37</v>
      </c>
      <c r="F65" s="43" t="s">
        <v>1012</v>
      </c>
      <c r="G65" s="100">
        <v>2108.1</v>
      </c>
      <c r="H65" s="101">
        <v>44378</v>
      </c>
      <c r="I65" s="43" t="s">
        <v>38</v>
      </c>
      <c r="J65" s="100">
        <v>2067.79661016949</v>
      </c>
      <c r="K65" s="100">
        <v>2.95</v>
      </c>
      <c r="L65" s="100">
        <v>6100</v>
      </c>
      <c r="M65" s="100">
        <v>3991.9</v>
      </c>
      <c r="N65" s="100">
        <v>3792.305</v>
      </c>
      <c r="O65" s="100">
        <v>199.595</v>
      </c>
      <c r="P65" s="43" t="s">
        <v>396</v>
      </c>
    </row>
    <row r="66" ht="36" spans="1:16">
      <c r="A66" s="43">
        <v>62</v>
      </c>
      <c r="B66" s="43" t="s">
        <v>291</v>
      </c>
      <c r="C66" s="44" t="s">
        <v>292</v>
      </c>
      <c r="D66" s="44">
        <v>0.47</v>
      </c>
      <c r="E66" s="43" t="s">
        <v>37</v>
      </c>
      <c r="F66" s="43" t="s">
        <v>1012</v>
      </c>
      <c r="G66" s="100">
        <v>287.86</v>
      </c>
      <c r="H66" s="101">
        <v>44378</v>
      </c>
      <c r="I66" s="43" t="s">
        <v>38</v>
      </c>
      <c r="J66" s="100">
        <v>4536.17021276596</v>
      </c>
      <c r="K66" s="100">
        <v>0.47</v>
      </c>
      <c r="L66" s="100">
        <v>2132</v>
      </c>
      <c r="M66" s="100">
        <v>1844.14</v>
      </c>
      <c r="N66" s="100">
        <v>1751.933</v>
      </c>
      <c r="O66" s="100">
        <v>92.207</v>
      </c>
      <c r="P66" s="43" t="s">
        <v>396</v>
      </c>
    </row>
    <row r="67" ht="36" spans="1:16">
      <c r="A67" s="43">
        <v>63</v>
      </c>
      <c r="B67" s="43" t="s">
        <v>294</v>
      </c>
      <c r="C67" s="44" t="s">
        <v>295</v>
      </c>
      <c r="D67" s="44">
        <v>4</v>
      </c>
      <c r="E67" s="43" t="s">
        <v>37</v>
      </c>
      <c r="F67" s="43" t="s">
        <v>1012</v>
      </c>
      <c r="G67" s="100">
        <v>6347</v>
      </c>
      <c r="H67" s="101">
        <v>44470</v>
      </c>
      <c r="I67" s="43" t="s">
        <v>38</v>
      </c>
      <c r="J67" s="100">
        <v>5250</v>
      </c>
      <c r="K67" s="100">
        <v>4</v>
      </c>
      <c r="L67" s="100">
        <v>21000</v>
      </c>
      <c r="M67" s="100">
        <v>14653</v>
      </c>
      <c r="N67" s="100">
        <v>13920.35</v>
      </c>
      <c r="O67" s="100">
        <v>732.65</v>
      </c>
      <c r="P67" s="43" t="s">
        <v>396</v>
      </c>
    </row>
    <row r="68" ht="36" spans="1:16">
      <c r="A68" s="43">
        <v>64</v>
      </c>
      <c r="B68" s="105" t="s">
        <v>297</v>
      </c>
      <c r="C68" s="44" t="s">
        <v>298</v>
      </c>
      <c r="D68" s="43">
        <v>5.2</v>
      </c>
      <c r="E68" s="43" t="s">
        <v>37</v>
      </c>
      <c r="F68" s="43" t="s">
        <v>1012</v>
      </c>
      <c r="G68" s="100">
        <v>9401.6</v>
      </c>
      <c r="H68" s="101">
        <v>44372</v>
      </c>
      <c r="I68" s="43" t="s">
        <v>38</v>
      </c>
      <c r="J68" s="100">
        <v>3200</v>
      </c>
      <c r="K68" s="100">
        <v>5.2</v>
      </c>
      <c r="L68" s="100">
        <v>16640</v>
      </c>
      <c r="M68" s="100">
        <v>7238.4</v>
      </c>
      <c r="N68" s="100">
        <v>6876.48</v>
      </c>
      <c r="O68" s="100">
        <v>361.92</v>
      </c>
      <c r="P68" s="43" t="s">
        <v>396</v>
      </c>
    </row>
    <row r="69" ht="36" spans="1:16">
      <c r="A69" s="43">
        <v>65</v>
      </c>
      <c r="B69" s="44" t="s">
        <v>300</v>
      </c>
      <c r="C69" s="106" t="s">
        <v>301</v>
      </c>
      <c r="D69" s="63">
        <v>7.27</v>
      </c>
      <c r="E69" s="44" t="s">
        <v>302</v>
      </c>
      <c r="F69" s="43" t="s">
        <v>1012</v>
      </c>
      <c r="G69" s="100">
        <v>16475.81</v>
      </c>
      <c r="H69" s="101">
        <v>44470</v>
      </c>
      <c r="I69" s="43" t="s">
        <v>38</v>
      </c>
      <c r="J69" s="100">
        <v>4747</v>
      </c>
      <c r="K69" s="100">
        <v>7.27</v>
      </c>
      <c r="L69" s="100">
        <v>34510.69</v>
      </c>
      <c r="M69" s="100">
        <v>18034.88</v>
      </c>
      <c r="N69" s="100">
        <v>17133.136</v>
      </c>
      <c r="O69" s="100">
        <v>901.744</v>
      </c>
      <c r="P69" s="43" t="s">
        <v>396</v>
      </c>
    </row>
    <row r="70" ht="24" spans="1:16">
      <c r="A70" s="43">
        <v>66</v>
      </c>
      <c r="B70" s="105" t="s">
        <v>303</v>
      </c>
      <c r="C70" s="44" t="s">
        <v>304</v>
      </c>
      <c r="D70" s="61">
        <v>0.23</v>
      </c>
      <c r="E70" s="43" t="s">
        <v>37</v>
      </c>
      <c r="F70" s="43" t="s">
        <v>1012</v>
      </c>
      <c r="G70" s="100">
        <v>100.74</v>
      </c>
      <c r="H70" s="101">
        <v>44531</v>
      </c>
      <c r="I70" s="43" t="s">
        <v>38</v>
      </c>
      <c r="J70" s="100">
        <v>1725</v>
      </c>
      <c r="K70" s="100">
        <v>0.23</v>
      </c>
      <c r="L70" s="100">
        <v>396.75</v>
      </c>
      <c r="M70" s="100">
        <v>296.01</v>
      </c>
      <c r="N70" s="100">
        <v>281.2095</v>
      </c>
      <c r="O70" s="100">
        <v>14.8005</v>
      </c>
      <c r="P70" s="43" t="s">
        <v>405</v>
      </c>
    </row>
    <row r="71" ht="24" spans="1:16">
      <c r="A71" s="43">
        <v>67</v>
      </c>
      <c r="B71" s="105" t="s">
        <v>306</v>
      </c>
      <c r="C71" s="44" t="s">
        <v>307</v>
      </c>
      <c r="D71" s="63">
        <v>0.05</v>
      </c>
      <c r="E71" s="43" t="s">
        <v>37</v>
      </c>
      <c r="F71" s="43" t="s">
        <v>1012</v>
      </c>
      <c r="G71" s="100">
        <v>21.9</v>
      </c>
      <c r="H71" s="101">
        <v>44470</v>
      </c>
      <c r="I71" s="43" t="s">
        <v>38</v>
      </c>
      <c r="J71" s="100">
        <v>1725</v>
      </c>
      <c r="K71" s="100">
        <v>0.05</v>
      </c>
      <c r="L71" s="100">
        <v>86.25</v>
      </c>
      <c r="M71" s="100">
        <v>64.35</v>
      </c>
      <c r="N71" s="100">
        <v>61.1325</v>
      </c>
      <c r="O71" s="100">
        <v>3.2175</v>
      </c>
      <c r="P71" s="43" t="s">
        <v>405</v>
      </c>
    </row>
    <row r="72" ht="24" spans="1:16">
      <c r="A72" s="43">
        <v>68</v>
      </c>
      <c r="B72" s="105" t="s">
        <v>310</v>
      </c>
      <c r="C72" s="44" t="s">
        <v>311</v>
      </c>
      <c r="D72" s="63">
        <v>3.46</v>
      </c>
      <c r="E72" s="43" t="s">
        <v>37</v>
      </c>
      <c r="F72" s="43" t="s">
        <v>1012</v>
      </c>
      <c r="G72" s="100">
        <v>1515.48</v>
      </c>
      <c r="H72" s="101">
        <v>44470</v>
      </c>
      <c r="I72" s="43" t="s">
        <v>38</v>
      </c>
      <c r="J72" s="100">
        <v>1215</v>
      </c>
      <c r="K72" s="100">
        <v>3.46</v>
      </c>
      <c r="L72" s="100">
        <v>4203.9</v>
      </c>
      <c r="M72" s="100">
        <v>2688.42</v>
      </c>
      <c r="N72" s="100">
        <v>2553.999</v>
      </c>
      <c r="O72" s="100">
        <v>134.421</v>
      </c>
      <c r="P72" s="43" t="s">
        <v>467</v>
      </c>
    </row>
    <row r="73" ht="24" spans="1:16">
      <c r="A73" s="43">
        <v>69</v>
      </c>
      <c r="B73" s="105" t="s">
        <v>313</v>
      </c>
      <c r="C73" s="44" t="s">
        <v>314</v>
      </c>
      <c r="D73" s="63">
        <v>1.36</v>
      </c>
      <c r="E73" s="43" t="s">
        <v>37</v>
      </c>
      <c r="F73" s="43" t="s">
        <v>1012</v>
      </c>
      <c r="G73" s="100">
        <v>595.68</v>
      </c>
      <c r="H73" s="101">
        <v>44470</v>
      </c>
      <c r="I73" s="43" t="s">
        <v>38</v>
      </c>
      <c r="J73" s="100">
        <v>1215</v>
      </c>
      <c r="K73" s="100">
        <v>1.36</v>
      </c>
      <c r="L73" s="100">
        <v>1652.4</v>
      </c>
      <c r="M73" s="100">
        <v>1056.72</v>
      </c>
      <c r="N73" s="100">
        <v>1003.884</v>
      </c>
      <c r="O73" s="100">
        <v>52.836</v>
      </c>
      <c r="P73" s="43" t="s">
        <v>405</v>
      </c>
    </row>
    <row r="74" ht="24" spans="1:16">
      <c r="A74" s="43">
        <v>70</v>
      </c>
      <c r="B74" s="105" t="s">
        <v>316</v>
      </c>
      <c r="C74" s="44" t="s">
        <v>317</v>
      </c>
      <c r="D74" s="63">
        <v>3.08</v>
      </c>
      <c r="E74" s="43" t="s">
        <v>37</v>
      </c>
      <c r="F74" s="43" t="s">
        <v>1012</v>
      </c>
      <c r="G74" s="100">
        <v>1349.04</v>
      </c>
      <c r="H74" s="101">
        <v>44470</v>
      </c>
      <c r="I74" s="43" t="s">
        <v>38</v>
      </c>
      <c r="J74" s="100">
        <v>1215</v>
      </c>
      <c r="K74" s="100">
        <v>3.08</v>
      </c>
      <c r="L74" s="100">
        <v>3742.2</v>
      </c>
      <c r="M74" s="100">
        <v>2393.16</v>
      </c>
      <c r="N74" s="100">
        <v>2273.502</v>
      </c>
      <c r="O74" s="100">
        <v>119.658</v>
      </c>
      <c r="P74" s="43" t="s">
        <v>467</v>
      </c>
    </row>
    <row r="75" ht="24" spans="1:16">
      <c r="A75" s="43">
        <v>71</v>
      </c>
      <c r="B75" s="105" t="s">
        <v>319</v>
      </c>
      <c r="C75" s="44" t="s">
        <v>320</v>
      </c>
      <c r="D75" s="44">
        <v>0.52</v>
      </c>
      <c r="E75" s="32" t="s">
        <v>302</v>
      </c>
      <c r="F75" s="43" t="s">
        <v>1012</v>
      </c>
      <c r="G75" s="100">
        <v>227.76</v>
      </c>
      <c r="H75" s="101">
        <v>44470</v>
      </c>
      <c r="I75" s="43" t="s">
        <v>38</v>
      </c>
      <c r="J75" s="100">
        <v>1215</v>
      </c>
      <c r="K75" s="100">
        <v>0.52</v>
      </c>
      <c r="L75" s="100">
        <v>631.8</v>
      </c>
      <c r="M75" s="100">
        <v>404.04</v>
      </c>
      <c r="N75" s="100">
        <v>383.838</v>
      </c>
      <c r="O75" s="100">
        <v>20.202</v>
      </c>
      <c r="P75" s="43" t="s">
        <v>405</v>
      </c>
    </row>
    <row r="76" ht="24" spans="1:16">
      <c r="A76" s="43">
        <v>72</v>
      </c>
      <c r="B76" s="105" t="s">
        <v>322</v>
      </c>
      <c r="C76" s="44" t="s">
        <v>323</v>
      </c>
      <c r="D76" s="44">
        <v>0.85</v>
      </c>
      <c r="E76" s="44" t="s">
        <v>44</v>
      </c>
      <c r="F76" s="43" t="s">
        <v>1012</v>
      </c>
      <c r="G76" s="100">
        <v>268.6</v>
      </c>
      <c r="H76" s="101">
        <v>44409</v>
      </c>
      <c r="I76" s="43" t="s">
        <v>38</v>
      </c>
      <c r="J76" s="100">
        <v>495</v>
      </c>
      <c r="K76" s="100">
        <v>0.85</v>
      </c>
      <c r="L76" s="100">
        <v>420.75</v>
      </c>
      <c r="M76" s="100">
        <v>152.15</v>
      </c>
      <c r="N76" s="100">
        <v>144.5425</v>
      </c>
      <c r="O76" s="100">
        <v>7.6075</v>
      </c>
      <c r="P76" s="43" t="s">
        <v>405</v>
      </c>
    </row>
    <row r="77" ht="24" spans="1:16">
      <c r="A77" s="43">
        <v>73</v>
      </c>
      <c r="B77" s="105" t="s">
        <v>325</v>
      </c>
      <c r="C77" s="44" t="s">
        <v>326</v>
      </c>
      <c r="D77" s="44">
        <v>31.18</v>
      </c>
      <c r="E77" s="44" t="s">
        <v>44</v>
      </c>
      <c r="F77" s="43" t="s">
        <v>1012</v>
      </c>
      <c r="G77" s="100">
        <v>9852.88</v>
      </c>
      <c r="H77" s="101">
        <v>44410</v>
      </c>
      <c r="I77" s="43" t="s">
        <v>38</v>
      </c>
      <c r="J77" s="100">
        <v>495</v>
      </c>
      <c r="K77" s="100">
        <v>31.18</v>
      </c>
      <c r="L77" s="100">
        <v>15434.1</v>
      </c>
      <c r="M77" s="100">
        <v>5581.22</v>
      </c>
      <c r="N77" s="100">
        <v>5302.159</v>
      </c>
      <c r="O77" s="100">
        <v>279.061</v>
      </c>
      <c r="P77" s="43" t="s">
        <v>405</v>
      </c>
    </row>
    <row r="78" ht="24" spans="1:16">
      <c r="A78" s="43">
        <v>74</v>
      </c>
      <c r="B78" s="105" t="s">
        <v>328</v>
      </c>
      <c r="C78" s="44" t="s">
        <v>329</v>
      </c>
      <c r="D78" s="44">
        <v>0.87</v>
      </c>
      <c r="E78" s="44" t="s">
        <v>44</v>
      </c>
      <c r="F78" s="43" t="s">
        <v>1012</v>
      </c>
      <c r="G78" s="100">
        <v>274.92</v>
      </c>
      <c r="H78" s="101">
        <v>44411</v>
      </c>
      <c r="I78" s="43" t="s">
        <v>38</v>
      </c>
      <c r="J78" s="100">
        <v>495</v>
      </c>
      <c r="K78" s="100">
        <v>0.87</v>
      </c>
      <c r="L78" s="100">
        <v>430.65</v>
      </c>
      <c r="M78" s="100">
        <v>155.73</v>
      </c>
      <c r="N78" s="100">
        <v>147.9435</v>
      </c>
      <c r="O78" s="100">
        <v>7.7865</v>
      </c>
      <c r="P78" s="43" t="s">
        <v>405</v>
      </c>
    </row>
    <row r="79" ht="24" spans="1:16">
      <c r="A79" s="43">
        <v>75</v>
      </c>
      <c r="B79" s="105" t="s">
        <v>331</v>
      </c>
      <c r="C79" s="44" t="s">
        <v>332</v>
      </c>
      <c r="D79" s="44">
        <v>2.29</v>
      </c>
      <c r="E79" s="44" t="s">
        <v>44</v>
      </c>
      <c r="F79" s="43" t="s">
        <v>1012</v>
      </c>
      <c r="G79" s="100">
        <v>723.64</v>
      </c>
      <c r="H79" s="101">
        <v>44412</v>
      </c>
      <c r="I79" s="43" t="s">
        <v>38</v>
      </c>
      <c r="J79" s="100">
        <v>450</v>
      </c>
      <c r="K79" s="100">
        <v>2.29</v>
      </c>
      <c r="L79" s="100">
        <v>1030.5</v>
      </c>
      <c r="M79" s="100">
        <v>306.86</v>
      </c>
      <c r="N79" s="100">
        <v>291.517</v>
      </c>
      <c r="O79" s="100">
        <v>15.343</v>
      </c>
      <c r="P79" s="43" t="s">
        <v>405</v>
      </c>
    </row>
    <row r="80" ht="24" spans="1:16">
      <c r="A80" s="43">
        <v>76</v>
      </c>
      <c r="B80" s="105" t="s">
        <v>863</v>
      </c>
      <c r="C80" s="44" t="s">
        <v>864</v>
      </c>
      <c r="D80" s="44">
        <v>4</v>
      </c>
      <c r="E80" s="43" t="s">
        <v>37</v>
      </c>
      <c r="F80" s="43" t="s">
        <v>1012</v>
      </c>
      <c r="G80" s="100">
        <v>2072</v>
      </c>
      <c r="H80" s="101">
        <v>44412</v>
      </c>
      <c r="I80" s="43" t="s">
        <v>38</v>
      </c>
      <c r="J80" s="100">
        <v>610</v>
      </c>
      <c r="K80" s="100">
        <v>4</v>
      </c>
      <c r="L80" s="100">
        <v>2440</v>
      </c>
      <c r="M80" s="100">
        <v>368</v>
      </c>
      <c r="N80" s="100">
        <v>349.6</v>
      </c>
      <c r="O80" s="100">
        <v>18.4</v>
      </c>
      <c r="P80" s="43" t="s">
        <v>405</v>
      </c>
    </row>
    <row r="81" ht="24" spans="1:16">
      <c r="A81" s="43">
        <v>77</v>
      </c>
      <c r="B81" s="105" t="s">
        <v>877</v>
      </c>
      <c r="C81" s="44" t="s">
        <v>878</v>
      </c>
      <c r="D81" s="44">
        <v>4</v>
      </c>
      <c r="E81" s="43" t="s">
        <v>37</v>
      </c>
      <c r="F81" s="43" t="s">
        <v>1012</v>
      </c>
      <c r="G81" s="100">
        <v>2072</v>
      </c>
      <c r="H81" s="101">
        <v>44412</v>
      </c>
      <c r="I81" s="43" t="s">
        <v>38</v>
      </c>
      <c r="J81" s="100">
        <v>1215</v>
      </c>
      <c r="K81" s="100">
        <v>4</v>
      </c>
      <c r="L81" s="100">
        <v>4860</v>
      </c>
      <c r="M81" s="100">
        <v>2788</v>
      </c>
      <c r="N81" s="100">
        <v>2648.6</v>
      </c>
      <c r="O81" s="100">
        <v>139.4</v>
      </c>
      <c r="P81" s="43" t="s">
        <v>405</v>
      </c>
    </row>
    <row r="82" ht="36" spans="1:16">
      <c r="A82" s="43">
        <v>78</v>
      </c>
      <c r="B82" s="105" t="s">
        <v>883</v>
      </c>
      <c r="C82" s="44" t="s">
        <v>884</v>
      </c>
      <c r="D82" s="44">
        <v>8</v>
      </c>
      <c r="E82" s="43" t="s">
        <v>37</v>
      </c>
      <c r="F82" s="43" t="s">
        <v>1012</v>
      </c>
      <c r="G82" s="100">
        <v>4144</v>
      </c>
      <c r="H82" s="101">
        <v>44412</v>
      </c>
      <c r="I82" s="43" t="s">
        <v>38</v>
      </c>
      <c r="J82" s="100">
        <v>1215</v>
      </c>
      <c r="K82" s="100">
        <v>8</v>
      </c>
      <c r="L82" s="100">
        <v>9720</v>
      </c>
      <c r="M82" s="100">
        <v>5576</v>
      </c>
      <c r="N82" s="100">
        <v>5297.2</v>
      </c>
      <c r="O82" s="100">
        <v>278.8</v>
      </c>
      <c r="P82" s="43" t="s">
        <v>396</v>
      </c>
    </row>
    <row r="83" ht="36" spans="1:16">
      <c r="A83" s="43">
        <v>79</v>
      </c>
      <c r="B83" s="105" t="s">
        <v>888</v>
      </c>
      <c r="C83" s="44" t="s">
        <v>889</v>
      </c>
      <c r="D83" s="44">
        <v>0.62</v>
      </c>
      <c r="E83" s="43" t="s">
        <v>37</v>
      </c>
      <c r="F83" s="43" t="s">
        <v>1012</v>
      </c>
      <c r="G83" s="100">
        <v>321.16</v>
      </c>
      <c r="H83" s="101">
        <v>44412</v>
      </c>
      <c r="I83" s="43" t="s">
        <v>38</v>
      </c>
      <c r="J83" s="100">
        <v>1725</v>
      </c>
      <c r="K83" s="100">
        <v>0.62</v>
      </c>
      <c r="L83" s="100">
        <v>1069.5</v>
      </c>
      <c r="M83" s="100">
        <v>748.34</v>
      </c>
      <c r="N83" s="100">
        <v>710.923</v>
      </c>
      <c r="O83" s="100">
        <v>37.417</v>
      </c>
      <c r="P83" s="43" t="s">
        <v>396</v>
      </c>
    </row>
    <row r="84" ht="36" spans="1:16">
      <c r="A84" s="43">
        <v>80</v>
      </c>
      <c r="B84" s="105" t="s">
        <v>894</v>
      </c>
      <c r="C84" s="44" t="s">
        <v>895</v>
      </c>
      <c r="D84" s="44">
        <v>37.99</v>
      </c>
      <c r="E84" s="43" t="s">
        <v>44</v>
      </c>
      <c r="F84" s="43" t="s">
        <v>1012</v>
      </c>
      <c r="G84" s="100">
        <v>12764.64</v>
      </c>
      <c r="H84" s="101">
        <v>44412</v>
      </c>
      <c r="I84" s="43" t="s">
        <v>38</v>
      </c>
      <c r="J84" s="100">
        <v>485</v>
      </c>
      <c r="K84" s="100">
        <v>37.99</v>
      </c>
      <c r="L84" s="100">
        <v>18425.15</v>
      </c>
      <c r="M84" s="100">
        <v>5660.51</v>
      </c>
      <c r="N84" s="100">
        <v>5377.4845</v>
      </c>
      <c r="O84" s="100">
        <v>283.0255</v>
      </c>
      <c r="P84" s="43" t="s">
        <v>396</v>
      </c>
    </row>
    <row r="85" ht="24" spans="1:16">
      <c r="A85" s="43">
        <v>81</v>
      </c>
      <c r="B85" s="105" t="s">
        <v>907</v>
      </c>
      <c r="C85" s="44" t="s">
        <v>908</v>
      </c>
      <c r="D85" s="44">
        <v>0.18</v>
      </c>
      <c r="E85" s="44" t="s">
        <v>158</v>
      </c>
      <c r="F85" s="43" t="s">
        <v>1012</v>
      </c>
      <c r="G85" s="100">
        <v>107.54</v>
      </c>
      <c r="H85" s="101">
        <v>44412</v>
      </c>
      <c r="I85" s="43" t="s">
        <v>38</v>
      </c>
      <c r="J85" s="100">
        <v>2039.05555555556</v>
      </c>
      <c r="K85" s="100">
        <v>0.18</v>
      </c>
      <c r="L85" s="100">
        <v>367.03</v>
      </c>
      <c r="M85" s="100">
        <v>259.49</v>
      </c>
      <c r="N85" s="100">
        <v>246.5155</v>
      </c>
      <c r="O85" s="100">
        <v>12.9745</v>
      </c>
      <c r="P85" s="43" t="s">
        <v>405</v>
      </c>
    </row>
    <row r="86" ht="24" spans="1:16">
      <c r="A86" s="43">
        <v>82</v>
      </c>
      <c r="B86" s="44" t="s">
        <v>870</v>
      </c>
      <c r="C86" s="44" t="s">
        <v>871</v>
      </c>
      <c r="D86" s="44">
        <v>3.87</v>
      </c>
      <c r="E86" s="43" t="s">
        <v>44</v>
      </c>
      <c r="F86" s="43" t="s">
        <v>1012</v>
      </c>
      <c r="G86" s="100">
        <v>2004.66</v>
      </c>
      <c r="H86" s="101">
        <v>44412</v>
      </c>
      <c r="I86" s="43" t="s">
        <v>38</v>
      </c>
      <c r="J86" s="100">
        <v>1215</v>
      </c>
      <c r="K86" s="100">
        <v>3.87</v>
      </c>
      <c r="L86" s="100">
        <v>4702.05</v>
      </c>
      <c r="M86" s="100">
        <v>2697.39</v>
      </c>
      <c r="N86" s="100">
        <v>2562.5205</v>
      </c>
      <c r="O86" s="100">
        <v>134.8695</v>
      </c>
      <c r="P86" s="43" t="s">
        <v>467</v>
      </c>
    </row>
    <row r="87" ht="36" spans="1:16">
      <c r="A87" s="43">
        <v>83</v>
      </c>
      <c r="B87" s="105" t="s">
        <v>65</v>
      </c>
      <c r="C87" s="44" t="s">
        <v>66</v>
      </c>
      <c r="D87" s="44">
        <v>16.07</v>
      </c>
      <c r="E87" s="44" t="s">
        <v>69</v>
      </c>
      <c r="F87" s="43" t="s">
        <v>1012</v>
      </c>
      <c r="G87" s="100">
        <v>8236.7075</v>
      </c>
      <c r="H87" s="66">
        <v>44372</v>
      </c>
      <c r="I87" s="43" t="s">
        <v>38</v>
      </c>
      <c r="J87" s="100">
        <v>957.56191661481</v>
      </c>
      <c r="K87" s="100">
        <v>16.07</v>
      </c>
      <c r="L87" s="100">
        <v>15388.02</v>
      </c>
      <c r="M87" s="100">
        <v>7151.3125</v>
      </c>
      <c r="N87" s="100">
        <v>6793.746875</v>
      </c>
      <c r="O87" s="100">
        <v>357.565625</v>
      </c>
      <c r="P87" s="40" t="s">
        <v>405</v>
      </c>
    </row>
    <row r="88" ht="24" spans="1:16">
      <c r="A88" s="43">
        <v>84</v>
      </c>
      <c r="B88" s="105" t="s">
        <v>71</v>
      </c>
      <c r="C88" s="44" t="s">
        <v>72</v>
      </c>
      <c r="D88" s="44">
        <v>16.74</v>
      </c>
      <c r="E88" s="44" t="s">
        <v>69</v>
      </c>
      <c r="F88" s="43" t="s">
        <v>1012</v>
      </c>
      <c r="G88" s="100">
        <v>8213.4</v>
      </c>
      <c r="H88" s="66">
        <v>44372</v>
      </c>
      <c r="I88" s="43" t="s">
        <v>38</v>
      </c>
      <c r="J88" s="100">
        <v>818.924731182796</v>
      </c>
      <c r="K88" s="100">
        <v>16.74</v>
      </c>
      <c r="L88" s="100">
        <v>13708.8</v>
      </c>
      <c r="M88" s="100">
        <v>5495.4</v>
      </c>
      <c r="N88" s="100">
        <v>5220.63</v>
      </c>
      <c r="O88" s="100">
        <v>274.77</v>
      </c>
      <c r="P88" s="40" t="s">
        <v>467</v>
      </c>
    </row>
    <row r="89" ht="24" spans="1:16">
      <c r="A89" s="43">
        <v>85</v>
      </c>
      <c r="B89" s="105" t="s">
        <v>75</v>
      </c>
      <c r="C89" s="44" t="s">
        <v>76</v>
      </c>
      <c r="D89" s="44">
        <v>7.47</v>
      </c>
      <c r="E89" s="43" t="s">
        <v>78</v>
      </c>
      <c r="F89" s="43" t="s">
        <v>1012</v>
      </c>
      <c r="G89" s="100">
        <v>3681.86</v>
      </c>
      <c r="H89" s="66">
        <v>44409</v>
      </c>
      <c r="I89" s="43" t="s">
        <v>38</v>
      </c>
      <c r="J89" s="100">
        <v>972</v>
      </c>
      <c r="K89" s="100">
        <v>7.47</v>
      </c>
      <c r="L89" s="100">
        <v>7260.84</v>
      </c>
      <c r="M89" s="100">
        <v>3578.98</v>
      </c>
      <c r="N89" s="100">
        <v>3400.031</v>
      </c>
      <c r="O89" s="100">
        <v>178.949</v>
      </c>
      <c r="P89" s="40" t="s">
        <v>467</v>
      </c>
    </row>
    <row r="90" spans="1:16">
      <c r="A90" s="107" t="s">
        <v>8</v>
      </c>
      <c r="B90" s="107"/>
      <c r="C90" s="107"/>
      <c r="D90" s="108">
        <v>465.476666666667</v>
      </c>
      <c r="E90" s="109"/>
      <c r="F90" s="109"/>
      <c r="G90" s="108">
        <v>274334.3579</v>
      </c>
      <c r="H90" s="107"/>
      <c r="I90" s="109"/>
      <c r="J90" s="108" t="s">
        <v>22</v>
      </c>
      <c r="K90" s="108">
        <v>465.476666666667</v>
      </c>
      <c r="L90" s="108">
        <v>571535.189031079</v>
      </c>
      <c r="M90" s="108">
        <v>292464.970731079</v>
      </c>
      <c r="N90" s="108">
        <v>277841.722194525</v>
      </c>
      <c r="O90" s="108">
        <v>14623.2485365539</v>
      </c>
      <c r="P90" s="107"/>
    </row>
  </sheetData>
  <mergeCells count="7">
    <mergeCell ref="A1:P1"/>
    <mergeCell ref="O2:P2"/>
    <mergeCell ref="B3:G3"/>
    <mergeCell ref="H3:L3"/>
    <mergeCell ref="M3:O3"/>
    <mergeCell ref="A3:A4"/>
    <mergeCell ref="P3:P4"/>
  </mergeCells>
  <conditionalFormatting sqref="C68">
    <cfRule type="duplicateValues" dxfId="0" priority="19"/>
  </conditionalFormatting>
  <conditionalFormatting sqref="C70">
    <cfRule type="duplicateValues" dxfId="0" priority="18"/>
  </conditionalFormatting>
  <conditionalFormatting sqref="C71">
    <cfRule type="duplicateValues" dxfId="0" priority="17"/>
  </conditionalFormatting>
  <conditionalFormatting sqref="C72">
    <cfRule type="duplicateValues" dxfId="0" priority="16"/>
  </conditionalFormatting>
  <conditionalFormatting sqref="C73">
    <cfRule type="duplicateValues" dxfId="0" priority="15"/>
  </conditionalFormatting>
  <conditionalFormatting sqref="C74">
    <cfRule type="duplicateValues" dxfId="0" priority="14"/>
  </conditionalFormatting>
  <conditionalFormatting sqref="C75">
    <cfRule type="duplicateValues" dxfId="0" priority="13"/>
  </conditionalFormatting>
  <conditionalFormatting sqref="C76">
    <cfRule type="duplicateValues" dxfId="0" priority="12"/>
  </conditionalFormatting>
  <conditionalFormatting sqref="C77">
    <cfRule type="duplicateValues" dxfId="0" priority="11"/>
  </conditionalFormatting>
  <conditionalFormatting sqref="C78">
    <cfRule type="duplicateValues" dxfId="0" priority="10"/>
  </conditionalFormatting>
  <conditionalFormatting sqref="C79">
    <cfRule type="duplicateValues" dxfId="0" priority="9"/>
  </conditionalFormatting>
  <conditionalFormatting sqref="C80">
    <cfRule type="duplicateValues" dxfId="0" priority="8"/>
  </conditionalFormatting>
  <conditionalFormatting sqref="C81">
    <cfRule type="duplicateValues" dxfId="0" priority="7"/>
  </conditionalFormatting>
  <conditionalFormatting sqref="C82">
    <cfRule type="duplicateValues" dxfId="0" priority="6"/>
  </conditionalFormatting>
  <conditionalFormatting sqref="C83">
    <cfRule type="duplicateValues" dxfId="0" priority="5"/>
  </conditionalFormatting>
  <conditionalFormatting sqref="C84">
    <cfRule type="duplicateValues" dxfId="0" priority="4"/>
  </conditionalFormatting>
  <conditionalFormatting sqref="C85">
    <cfRule type="duplicateValues" dxfId="0" priority="3"/>
  </conditionalFormatting>
  <conditionalFormatting sqref="B86:C86">
    <cfRule type="duplicateValues" dxfId="0" priority="2"/>
  </conditionalFormatting>
  <conditionalFormatting sqref="C56:C67">
    <cfRule type="duplicateValues" dxfId="0" priority="20"/>
  </conditionalFormatting>
  <conditionalFormatting sqref="C87:D89">
    <cfRule type="duplicateValues" dxfId="0" priority="1"/>
  </conditionalFormatting>
  <pageMargins left="0.748031496062992" right="0.748031496062992" top="0.984251968503937" bottom="0.984251968503937" header="0.511811023622047" footer="0.511811023622047"/>
  <pageSetup paperSize="9" scale="92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4"/>
  <sheetViews>
    <sheetView tabSelected="1" zoomScale="85" zoomScaleNormal="85" workbookViewId="0">
      <pane ySplit="4" topLeftCell="A17" activePane="bottomLeft" state="frozen"/>
      <selection/>
      <selection pane="bottomLeft" activeCell="D31" sqref="D31"/>
    </sheetView>
  </sheetViews>
  <sheetFormatPr defaultColWidth="9" defaultRowHeight="12"/>
  <cols>
    <col min="1" max="1" width="4.5" style="36" customWidth="1"/>
    <col min="2" max="2" width="13.75" style="36" customWidth="1"/>
    <col min="3" max="3" width="16.5" style="36" customWidth="1"/>
    <col min="4" max="4" width="11" style="36" customWidth="1"/>
    <col min="5" max="5" width="10.25" style="36" customWidth="1"/>
    <col min="6" max="6" width="23.625" style="36" customWidth="1"/>
    <col min="7" max="7" width="14.375" style="36" customWidth="1"/>
    <col min="8" max="8" width="12.25" style="36" customWidth="1"/>
    <col min="9" max="9" width="7.25" style="36" customWidth="1"/>
    <col min="10" max="10" width="9.375" style="36" customWidth="1"/>
    <col min="11" max="11" width="9.25" style="36" customWidth="1"/>
    <col min="12" max="12" width="9" style="84"/>
    <col min="13" max="16384" width="9" style="36"/>
  </cols>
  <sheetData>
    <row r="1" ht="30.95" customHeight="1" spans="1:11">
      <c r="A1" s="39" t="s">
        <v>1037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ht="15.95" customHeight="1" spans="1:11">
      <c r="A2" s="85" t="s">
        <v>337</v>
      </c>
      <c r="B2" s="85"/>
      <c r="C2" s="85"/>
      <c r="D2" s="85"/>
      <c r="E2" s="85"/>
      <c r="F2" s="85"/>
      <c r="G2" s="85"/>
      <c r="H2" s="85"/>
      <c r="I2" s="85"/>
      <c r="J2" s="85"/>
      <c r="K2" s="85"/>
    </row>
    <row r="3" ht="17.1" customHeight="1" spans="1:11">
      <c r="A3" s="40" t="s">
        <v>24</v>
      </c>
      <c r="B3" s="40" t="s">
        <v>954</v>
      </c>
      <c r="C3" s="40"/>
      <c r="D3" s="40"/>
      <c r="E3" s="40"/>
      <c r="F3" s="40"/>
      <c r="G3" s="40"/>
      <c r="H3" s="40"/>
      <c r="I3" s="40" t="s">
        <v>1025</v>
      </c>
      <c r="J3" s="40"/>
      <c r="K3" s="40" t="s">
        <v>1038</v>
      </c>
    </row>
    <row r="4" ht="27.95" customHeight="1" spans="1:11">
      <c r="A4" s="40"/>
      <c r="B4" s="40" t="s">
        <v>25</v>
      </c>
      <c r="C4" s="40" t="s">
        <v>26</v>
      </c>
      <c r="D4" s="40" t="s">
        <v>367</v>
      </c>
      <c r="E4" s="40" t="s">
        <v>958</v>
      </c>
      <c r="F4" s="40" t="s">
        <v>370</v>
      </c>
      <c r="G4" s="40" t="s">
        <v>28</v>
      </c>
      <c r="H4" s="40" t="s">
        <v>368</v>
      </c>
      <c r="I4" s="40" t="s">
        <v>380</v>
      </c>
      <c r="J4" s="40" t="s">
        <v>381</v>
      </c>
      <c r="K4" s="40"/>
    </row>
    <row r="5" ht="27" customHeight="1" spans="1:12">
      <c r="A5" s="42">
        <v>1</v>
      </c>
      <c r="B5" s="42" t="s">
        <v>406</v>
      </c>
      <c r="C5" s="43" t="s">
        <v>408</v>
      </c>
      <c r="D5" s="43" t="s">
        <v>399</v>
      </c>
      <c r="E5" s="57">
        <v>3.46</v>
      </c>
      <c r="F5" s="43" t="s">
        <v>409</v>
      </c>
      <c r="G5" s="43" t="s">
        <v>44</v>
      </c>
      <c r="H5" s="86">
        <v>43921</v>
      </c>
      <c r="I5" s="40" t="s">
        <v>392</v>
      </c>
      <c r="J5" s="40" t="s">
        <v>392</v>
      </c>
      <c r="K5" s="88" t="s">
        <v>1039</v>
      </c>
      <c r="L5" s="89"/>
    </row>
    <row r="6" ht="27" customHeight="1" spans="1:12">
      <c r="A6" s="42">
        <v>2</v>
      </c>
      <c r="B6" s="42" t="s">
        <v>416</v>
      </c>
      <c r="C6" s="43" t="s">
        <v>418</v>
      </c>
      <c r="D6" s="43" t="s">
        <v>412</v>
      </c>
      <c r="E6" s="58">
        <v>2.12</v>
      </c>
      <c r="F6" s="43" t="s">
        <v>419</v>
      </c>
      <c r="G6" s="43" t="s">
        <v>37</v>
      </c>
      <c r="H6" s="86">
        <v>43921</v>
      </c>
      <c r="I6" s="40" t="s">
        <v>392</v>
      </c>
      <c r="J6" s="40" t="s">
        <v>392</v>
      </c>
      <c r="K6" s="88" t="s">
        <v>1039</v>
      </c>
      <c r="L6" s="89"/>
    </row>
    <row r="7" ht="27" customHeight="1" spans="1:12">
      <c r="A7" s="42">
        <v>3</v>
      </c>
      <c r="B7" s="42" t="s">
        <v>421</v>
      </c>
      <c r="C7" s="43" t="s">
        <v>423</v>
      </c>
      <c r="D7" s="43" t="s">
        <v>424</v>
      </c>
      <c r="E7" s="58">
        <v>7.02</v>
      </c>
      <c r="F7" s="43" t="s">
        <v>425</v>
      </c>
      <c r="G7" s="87" t="s">
        <v>37</v>
      </c>
      <c r="H7" s="86">
        <v>43921</v>
      </c>
      <c r="I7" s="40" t="s">
        <v>392</v>
      </c>
      <c r="J7" s="40" t="s">
        <v>392</v>
      </c>
      <c r="K7" s="88" t="s">
        <v>1039</v>
      </c>
      <c r="L7" s="89"/>
    </row>
    <row r="8" ht="27" customHeight="1" spans="1:12">
      <c r="A8" s="42">
        <v>4</v>
      </c>
      <c r="B8" s="42" t="s">
        <v>427</v>
      </c>
      <c r="C8" s="43" t="s">
        <v>429</v>
      </c>
      <c r="D8" s="43" t="s">
        <v>431</v>
      </c>
      <c r="E8" s="58">
        <v>8.55</v>
      </c>
      <c r="F8" s="43" t="s">
        <v>432</v>
      </c>
      <c r="G8" s="87" t="s">
        <v>44</v>
      </c>
      <c r="H8" s="86">
        <v>43921</v>
      </c>
      <c r="I8" s="40" t="s">
        <v>392</v>
      </c>
      <c r="J8" s="40" t="s">
        <v>392</v>
      </c>
      <c r="K8" s="88" t="s">
        <v>1039</v>
      </c>
      <c r="L8" s="89"/>
    </row>
    <row r="9" ht="27" customHeight="1" spans="1:12">
      <c r="A9" s="42">
        <v>5</v>
      </c>
      <c r="B9" s="42" t="s">
        <v>435</v>
      </c>
      <c r="C9" s="43" t="s">
        <v>437</v>
      </c>
      <c r="D9" s="43" t="s">
        <v>431</v>
      </c>
      <c r="E9" s="59">
        <v>5.27</v>
      </c>
      <c r="F9" s="43" t="s">
        <v>438</v>
      </c>
      <c r="G9" s="43" t="s">
        <v>44</v>
      </c>
      <c r="H9" s="86">
        <v>43921</v>
      </c>
      <c r="I9" s="40" t="s">
        <v>392</v>
      </c>
      <c r="J9" s="40" t="s">
        <v>392</v>
      </c>
      <c r="K9" s="88" t="s">
        <v>1039</v>
      </c>
      <c r="L9" s="89"/>
    </row>
    <row r="10" ht="27" customHeight="1" spans="1:12">
      <c r="A10" s="42">
        <v>6</v>
      </c>
      <c r="B10" s="42" t="s">
        <v>447</v>
      </c>
      <c r="C10" s="43" t="s">
        <v>449</v>
      </c>
      <c r="D10" s="43" t="s">
        <v>431</v>
      </c>
      <c r="E10" s="59">
        <v>6.29</v>
      </c>
      <c r="F10" s="43" t="s">
        <v>451</v>
      </c>
      <c r="G10" s="43" t="s">
        <v>44</v>
      </c>
      <c r="H10" s="86">
        <v>43921</v>
      </c>
      <c r="I10" s="40" t="s">
        <v>392</v>
      </c>
      <c r="J10" s="40" t="s">
        <v>392</v>
      </c>
      <c r="K10" s="88" t="s">
        <v>1039</v>
      </c>
      <c r="L10" s="89"/>
    </row>
    <row r="11" ht="27" customHeight="1" spans="1:12">
      <c r="A11" s="42">
        <v>7</v>
      </c>
      <c r="B11" s="42" t="s">
        <v>468</v>
      </c>
      <c r="C11" s="43" t="s">
        <v>470</v>
      </c>
      <c r="D11" s="43" t="s">
        <v>455</v>
      </c>
      <c r="E11" s="59">
        <v>10.08</v>
      </c>
      <c r="F11" s="43" t="s">
        <v>471</v>
      </c>
      <c r="G11" s="43" t="s">
        <v>44</v>
      </c>
      <c r="H11" s="86">
        <v>43980</v>
      </c>
      <c r="I11" s="40" t="s">
        <v>392</v>
      </c>
      <c r="J11" s="40" t="s">
        <v>392</v>
      </c>
      <c r="K11" s="88" t="s">
        <v>1039</v>
      </c>
      <c r="L11" s="89"/>
    </row>
    <row r="12" ht="27" customHeight="1" spans="1:12">
      <c r="A12" s="42">
        <v>8</v>
      </c>
      <c r="B12" s="42" t="s">
        <v>473</v>
      </c>
      <c r="C12" s="43" t="s">
        <v>475</v>
      </c>
      <c r="D12" s="43" t="s">
        <v>455</v>
      </c>
      <c r="E12" s="59">
        <v>10.95</v>
      </c>
      <c r="F12" s="43" t="s">
        <v>476</v>
      </c>
      <c r="G12" s="43" t="s">
        <v>44</v>
      </c>
      <c r="H12" s="86">
        <v>43980</v>
      </c>
      <c r="I12" s="40" t="s">
        <v>392</v>
      </c>
      <c r="J12" s="40" t="s">
        <v>392</v>
      </c>
      <c r="K12" s="88" t="s">
        <v>1039</v>
      </c>
      <c r="L12" s="89"/>
    </row>
    <row r="13" ht="27" customHeight="1" spans="1:12">
      <c r="A13" s="42">
        <v>9</v>
      </c>
      <c r="B13" s="42" t="s">
        <v>478</v>
      </c>
      <c r="C13" s="43" t="s">
        <v>480</v>
      </c>
      <c r="D13" s="43" t="s">
        <v>387</v>
      </c>
      <c r="E13" s="59">
        <v>2.94</v>
      </c>
      <c r="F13" s="43" t="s">
        <v>481</v>
      </c>
      <c r="G13" s="43" t="s">
        <v>302</v>
      </c>
      <c r="H13" s="86">
        <v>41366</v>
      </c>
      <c r="I13" s="40" t="s">
        <v>392</v>
      </c>
      <c r="J13" s="40" t="s">
        <v>392</v>
      </c>
      <c r="K13" s="88" t="s">
        <v>1039</v>
      </c>
      <c r="L13" s="89"/>
    </row>
    <row r="14" ht="27" customHeight="1" spans="1:12">
      <c r="A14" s="42">
        <v>10</v>
      </c>
      <c r="B14" s="42" t="s">
        <v>526</v>
      </c>
      <c r="C14" s="43" t="s">
        <v>527</v>
      </c>
      <c r="D14" s="43" t="s">
        <v>431</v>
      </c>
      <c r="E14" s="59">
        <v>3.33</v>
      </c>
      <c r="F14" s="43" t="s">
        <v>529</v>
      </c>
      <c r="G14" s="43" t="s">
        <v>44</v>
      </c>
      <c r="H14" s="86">
        <v>44287</v>
      </c>
      <c r="I14" s="40" t="s">
        <v>392</v>
      </c>
      <c r="J14" s="40" t="s">
        <v>392</v>
      </c>
      <c r="K14" s="88" t="s">
        <v>1039</v>
      </c>
      <c r="L14" s="89"/>
    </row>
    <row r="15" ht="27" customHeight="1" spans="1:12">
      <c r="A15" s="42">
        <v>11</v>
      </c>
      <c r="B15" s="42" t="s">
        <v>534</v>
      </c>
      <c r="C15" s="43" t="s">
        <v>535</v>
      </c>
      <c r="D15" s="43" t="s">
        <v>431</v>
      </c>
      <c r="E15" s="59">
        <v>5.7</v>
      </c>
      <c r="F15" s="43" t="s">
        <v>537</v>
      </c>
      <c r="G15" s="43" t="s">
        <v>44</v>
      </c>
      <c r="H15" s="86">
        <v>44287</v>
      </c>
      <c r="I15" s="40" t="s">
        <v>392</v>
      </c>
      <c r="J15" s="40" t="s">
        <v>392</v>
      </c>
      <c r="K15" s="90" t="s">
        <v>1039</v>
      </c>
      <c r="L15" s="89"/>
    </row>
    <row r="16" ht="27" customHeight="1" spans="1:12">
      <c r="A16" s="42">
        <v>12</v>
      </c>
      <c r="B16" s="42" t="s">
        <v>563</v>
      </c>
      <c r="C16" s="43" t="s">
        <v>564</v>
      </c>
      <c r="D16" s="43" t="s">
        <v>455</v>
      </c>
      <c r="E16" s="59">
        <v>0.06</v>
      </c>
      <c r="F16" s="43" t="s">
        <v>565</v>
      </c>
      <c r="G16" s="43" t="s">
        <v>44</v>
      </c>
      <c r="H16" s="86">
        <v>44501</v>
      </c>
      <c r="I16" s="40" t="s">
        <v>392</v>
      </c>
      <c r="J16" s="40" t="s">
        <v>392</v>
      </c>
      <c r="K16" s="90" t="s">
        <v>1039</v>
      </c>
      <c r="L16" s="89"/>
    </row>
    <row r="17" ht="27" customHeight="1" spans="1:12">
      <c r="A17" s="42">
        <v>13</v>
      </c>
      <c r="B17" s="42" t="s">
        <v>577</v>
      </c>
      <c r="C17" s="43" t="s">
        <v>578</v>
      </c>
      <c r="D17" s="43" t="s">
        <v>455</v>
      </c>
      <c r="E17" s="59">
        <v>0.33</v>
      </c>
      <c r="F17" s="43" t="s">
        <v>579</v>
      </c>
      <c r="G17" s="43" t="s">
        <v>44</v>
      </c>
      <c r="H17" s="86">
        <v>44501</v>
      </c>
      <c r="I17" s="40" t="s">
        <v>392</v>
      </c>
      <c r="J17" s="40" t="s">
        <v>392</v>
      </c>
      <c r="K17" s="90" t="s">
        <v>1039</v>
      </c>
      <c r="L17" s="89"/>
    </row>
    <row r="18" ht="27" customHeight="1" spans="1:12">
      <c r="A18" s="42">
        <v>14</v>
      </c>
      <c r="B18" s="42" t="s">
        <v>584</v>
      </c>
      <c r="C18" s="43" t="s">
        <v>585</v>
      </c>
      <c r="D18" s="43" t="s">
        <v>455</v>
      </c>
      <c r="E18" s="59">
        <v>0.3</v>
      </c>
      <c r="F18" s="43" t="s">
        <v>74</v>
      </c>
      <c r="G18" s="43" t="s">
        <v>44</v>
      </c>
      <c r="H18" s="86">
        <v>44501</v>
      </c>
      <c r="I18" s="40" t="s">
        <v>392</v>
      </c>
      <c r="J18" s="40" t="s">
        <v>392</v>
      </c>
      <c r="K18" s="90" t="s">
        <v>1039</v>
      </c>
      <c r="L18" s="89"/>
    </row>
    <row r="19" ht="27" customHeight="1" spans="1:12">
      <c r="A19" s="42">
        <v>15</v>
      </c>
      <c r="B19" s="42" t="s">
        <v>590</v>
      </c>
      <c r="C19" s="43" t="s">
        <v>591</v>
      </c>
      <c r="D19" s="40" t="s">
        <v>592</v>
      </c>
      <c r="E19" s="63">
        <v>6.59</v>
      </c>
      <c r="F19" s="43" t="s">
        <v>593</v>
      </c>
      <c r="G19" s="40" t="s">
        <v>44</v>
      </c>
      <c r="H19" s="53">
        <v>44378</v>
      </c>
      <c r="I19" s="40" t="s">
        <v>392</v>
      </c>
      <c r="J19" s="40" t="s">
        <v>392</v>
      </c>
      <c r="K19" s="54" t="s">
        <v>1039</v>
      </c>
      <c r="L19" s="91"/>
    </row>
    <row r="20" ht="27" customHeight="1" spans="1:12">
      <c r="A20" s="42">
        <v>16</v>
      </c>
      <c r="B20" s="42" t="s">
        <v>632</v>
      </c>
      <c r="C20" s="43" t="s">
        <v>633</v>
      </c>
      <c r="D20" s="40" t="s">
        <v>412</v>
      </c>
      <c r="E20" s="63">
        <v>5.55</v>
      </c>
      <c r="F20" s="43" t="s">
        <v>96</v>
      </c>
      <c r="G20" s="40" t="s">
        <v>44</v>
      </c>
      <c r="H20" s="53">
        <v>44287</v>
      </c>
      <c r="I20" s="40" t="s">
        <v>392</v>
      </c>
      <c r="J20" s="40" t="s">
        <v>392</v>
      </c>
      <c r="K20" s="54" t="s">
        <v>1039</v>
      </c>
      <c r="L20" s="91"/>
    </row>
    <row r="21" ht="27" customHeight="1" spans="1:12">
      <c r="A21" s="42">
        <v>17</v>
      </c>
      <c r="B21" s="42" t="s">
        <v>749</v>
      </c>
      <c r="C21" s="43" t="s">
        <v>750</v>
      </c>
      <c r="D21" s="40" t="s">
        <v>443</v>
      </c>
      <c r="E21" s="63">
        <v>2.2</v>
      </c>
      <c r="F21" s="43" t="s">
        <v>751</v>
      </c>
      <c r="G21" s="54" t="s">
        <v>44</v>
      </c>
      <c r="H21" s="53">
        <v>44409</v>
      </c>
      <c r="I21" s="40" t="s">
        <v>392</v>
      </c>
      <c r="J21" s="40" t="s">
        <v>392</v>
      </c>
      <c r="K21" s="54" t="s">
        <v>1039</v>
      </c>
      <c r="L21" s="91"/>
    </row>
    <row r="22" ht="27" customHeight="1" spans="1:12">
      <c r="A22" s="42">
        <v>18</v>
      </c>
      <c r="B22" s="42" t="s">
        <v>900</v>
      </c>
      <c r="C22" s="43" t="s">
        <v>901</v>
      </c>
      <c r="D22" s="40" t="s">
        <v>455</v>
      </c>
      <c r="E22" s="63">
        <v>4.85</v>
      </c>
      <c r="F22" s="43" t="s">
        <v>902</v>
      </c>
      <c r="G22" s="54" t="s">
        <v>44</v>
      </c>
      <c r="H22" s="53">
        <v>44470</v>
      </c>
      <c r="I22" s="40" t="s">
        <v>392</v>
      </c>
      <c r="J22" s="40" t="s">
        <v>392</v>
      </c>
      <c r="K22" s="54" t="s">
        <v>1039</v>
      </c>
      <c r="L22" s="91"/>
    </row>
    <row r="23" ht="27" customHeight="1" spans="1:12">
      <c r="A23" s="42">
        <v>19</v>
      </c>
      <c r="B23" s="42" t="s">
        <v>551</v>
      </c>
      <c r="C23" s="43" t="s">
        <v>552</v>
      </c>
      <c r="D23" s="40" t="s">
        <v>431</v>
      </c>
      <c r="E23" s="63">
        <v>2.92</v>
      </c>
      <c r="F23" s="43" t="s">
        <v>193</v>
      </c>
      <c r="G23" s="54" t="s">
        <v>44</v>
      </c>
      <c r="H23" s="53">
        <v>44317</v>
      </c>
      <c r="I23" s="40" t="s">
        <v>392</v>
      </c>
      <c r="J23" s="40" t="s">
        <v>392</v>
      </c>
      <c r="K23" s="54" t="s">
        <v>1039</v>
      </c>
      <c r="L23" s="91"/>
    </row>
    <row r="24" ht="27" customHeight="1" spans="1:12">
      <c r="A24" s="42">
        <v>20</v>
      </c>
      <c r="B24" s="42" t="s">
        <v>570</v>
      </c>
      <c r="C24" s="43" t="s">
        <v>571</v>
      </c>
      <c r="D24" s="40" t="s">
        <v>455</v>
      </c>
      <c r="E24" s="63">
        <v>1.21</v>
      </c>
      <c r="F24" s="43" t="s">
        <v>572</v>
      </c>
      <c r="G24" s="54" t="s">
        <v>44</v>
      </c>
      <c r="H24" s="53">
        <v>44378</v>
      </c>
      <c r="I24" s="40" t="s">
        <v>392</v>
      </c>
      <c r="J24" s="40" t="s">
        <v>392</v>
      </c>
      <c r="K24" s="54" t="s">
        <v>1039</v>
      </c>
      <c r="L24" s="91"/>
    </row>
    <row r="25" ht="33" customHeight="1" spans="1:12">
      <c r="A25" s="42">
        <v>21</v>
      </c>
      <c r="B25" s="42" t="s">
        <v>483</v>
      </c>
      <c r="C25" s="43" t="s">
        <v>485</v>
      </c>
      <c r="D25" s="40" t="s">
        <v>1040</v>
      </c>
      <c r="E25" s="63">
        <v>4</v>
      </c>
      <c r="F25" s="43" t="s">
        <v>487</v>
      </c>
      <c r="G25" s="54" t="s">
        <v>69</v>
      </c>
      <c r="H25" s="53">
        <v>43921</v>
      </c>
      <c r="I25" s="40" t="s">
        <v>392</v>
      </c>
      <c r="J25" s="40" t="s">
        <v>392</v>
      </c>
      <c r="K25" s="54" t="s">
        <v>1039</v>
      </c>
      <c r="L25" s="91"/>
    </row>
    <row r="26" ht="22" customHeight="1" spans="1:11">
      <c r="A26" s="42">
        <v>22</v>
      </c>
      <c r="B26" s="42" t="s">
        <v>490</v>
      </c>
      <c r="C26" s="43" t="s">
        <v>492</v>
      </c>
      <c r="D26" s="40" t="s">
        <v>1040</v>
      </c>
      <c r="E26" s="63">
        <v>2.33</v>
      </c>
      <c r="F26" s="43" t="s">
        <v>487</v>
      </c>
      <c r="G26" s="54" t="s">
        <v>69</v>
      </c>
      <c r="H26" s="53">
        <v>43921</v>
      </c>
      <c r="I26" s="40" t="s">
        <v>392</v>
      </c>
      <c r="J26" s="40" t="s">
        <v>392</v>
      </c>
      <c r="K26" s="54" t="s">
        <v>1039</v>
      </c>
    </row>
    <row r="27" ht="22" customHeight="1" spans="1:11">
      <c r="A27" s="42">
        <v>23</v>
      </c>
      <c r="B27" s="42" t="s">
        <v>495</v>
      </c>
      <c r="C27" s="43" t="s">
        <v>497</v>
      </c>
      <c r="D27" s="40" t="s">
        <v>1041</v>
      </c>
      <c r="E27" s="63">
        <v>0.19</v>
      </c>
      <c r="F27" s="43" t="s">
        <v>499</v>
      </c>
      <c r="G27" s="54" t="s">
        <v>78</v>
      </c>
      <c r="H27" s="53">
        <v>43921</v>
      </c>
      <c r="I27" s="40" t="s">
        <v>392</v>
      </c>
      <c r="J27" s="40" t="s">
        <v>392</v>
      </c>
      <c r="K27" s="54" t="s">
        <v>1039</v>
      </c>
    </row>
    <row r="28" ht="22" customHeight="1" spans="1:11">
      <c r="A28" s="42">
        <v>24</v>
      </c>
      <c r="B28" s="42" t="s">
        <v>502</v>
      </c>
      <c r="C28" s="43" t="s">
        <v>504</v>
      </c>
      <c r="D28" s="40" t="s">
        <v>1042</v>
      </c>
      <c r="E28" s="63">
        <v>0.3</v>
      </c>
      <c r="F28" s="43" t="s">
        <v>505</v>
      </c>
      <c r="G28" s="54" t="s">
        <v>184</v>
      </c>
      <c r="H28" s="53">
        <v>43921</v>
      </c>
      <c r="I28" s="40" t="s">
        <v>392</v>
      </c>
      <c r="J28" s="40" t="s">
        <v>392</v>
      </c>
      <c r="K28" s="54" t="s">
        <v>1039</v>
      </c>
    </row>
    <row r="29" ht="22" customHeight="1" spans="1:11">
      <c r="A29" s="42">
        <v>25</v>
      </c>
      <c r="B29" s="42" t="s">
        <v>508</v>
      </c>
      <c r="C29" s="43" t="s">
        <v>510</v>
      </c>
      <c r="D29" s="40" t="s">
        <v>1043</v>
      </c>
      <c r="E29" s="63">
        <v>19.52</v>
      </c>
      <c r="F29" s="43" t="s">
        <v>512</v>
      </c>
      <c r="G29" s="54" t="s">
        <v>69</v>
      </c>
      <c r="H29" s="53">
        <v>43935</v>
      </c>
      <c r="I29" s="40" t="s">
        <v>392</v>
      </c>
      <c r="J29" s="40" t="s">
        <v>392</v>
      </c>
      <c r="K29" s="54" t="s">
        <v>1039</v>
      </c>
    </row>
    <row r="30" ht="22" customHeight="1" spans="1:11">
      <c r="A30" s="42">
        <v>26</v>
      </c>
      <c r="B30" s="42" t="s">
        <v>923</v>
      </c>
      <c r="C30" s="43" t="s">
        <v>924</v>
      </c>
      <c r="D30" s="40" t="s">
        <v>455</v>
      </c>
      <c r="E30" s="63">
        <v>1.34</v>
      </c>
      <c r="F30" s="43" t="s">
        <v>925</v>
      </c>
      <c r="G30" s="54" t="s">
        <v>184</v>
      </c>
      <c r="H30" s="53">
        <v>44440</v>
      </c>
      <c r="I30" s="40" t="s">
        <v>392</v>
      </c>
      <c r="J30" s="40" t="s">
        <v>392</v>
      </c>
      <c r="K30" s="54" t="s">
        <v>1039</v>
      </c>
    </row>
    <row r="31" ht="22" customHeight="1" spans="1:11">
      <c r="A31" s="42">
        <v>27</v>
      </c>
      <c r="B31" s="42" t="s">
        <v>929</v>
      </c>
      <c r="C31" s="43" t="s">
        <v>930</v>
      </c>
      <c r="D31" s="40" t="s">
        <v>455</v>
      </c>
      <c r="E31" s="63">
        <v>3.33</v>
      </c>
      <c r="F31" s="43" t="s">
        <v>205</v>
      </c>
      <c r="G31" s="54" t="s">
        <v>184</v>
      </c>
      <c r="H31" s="53">
        <v>44501</v>
      </c>
      <c r="I31" s="40" t="s">
        <v>392</v>
      </c>
      <c r="J31" s="40" t="s">
        <v>392</v>
      </c>
      <c r="K31" s="54" t="s">
        <v>1039</v>
      </c>
    </row>
    <row r="32" ht="22" customHeight="1" spans="1:11">
      <c r="A32" s="42">
        <v>28</v>
      </c>
      <c r="B32" s="42" t="s">
        <v>934</v>
      </c>
      <c r="C32" s="43" t="s">
        <v>935</v>
      </c>
      <c r="D32" s="40" t="s">
        <v>455</v>
      </c>
      <c r="E32" s="63">
        <v>0.18</v>
      </c>
      <c r="F32" s="43" t="s">
        <v>321</v>
      </c>
      <c r="G32" s="54" t="s">
        <v>184</v>
      </c>
      <c r="H32" s="53">
        <v>44440</v>
      </c>
      <c r="I32" s="40" t="s">
        <v>392</v>
      </c>
      <c r="J32" s="40" t="s">
        <v>392</v>
      </c>
      <c r="K32" s="54" t="s">
        <v>1039</v>
      </c>
    </row>
    <row r="33" ht="22" customHeight="1" spans="1:11">
      <c r="A33" s="42">
        <v>29</v>
      </c>
      <c r="B33" s="42" t="s">
        <v>939</v>
      </c>
      <c r="C33" s="43" t="s">
        <v>940</v>
      </c>
      <c r="D33" s="40" t="s">
        <v>665</v>
      </c>
      <c r="E33" s="63">
        <v>2.33</v>
      </c>
      <c r="F33" s="43" t="s">
        <v>171</v>
      </c>
      <c r="G33" s="54" t="s">
        <v>941</v>
      </c>
      <c r="H33" s="53">
        <v>44376</v>
      </c>
      <c r="I33" s="40" t="s">
        <v>392</v>
      </c>
      <c r="J33" s="40" t="s">
        <v>392</v>
      </c>
      <c r="K33" s="54" t="s">
        <v>1039</v>
      </c>
    </row>
    <row r="34" ht="22" customHeight="1" spans="1:11">
      <c r="A34" s="42" t="s">
        <v>8</v>
      </c>
      <c r="B34" s="42"/>
      <c r="C34" s="43"/>
      <c r="D34" s="54"/>
      <c r="E34" s="63">
        <v>123.24</v>
      </c>
      <c r="F34" s="43"/>
      <c r="G34" s="54"/>
      <c r="H34" s="53"/>
      <c r="I34" s="40"/>
      <c r="J34" s="40"/>
      <c r="K34" s="54"/>
    </row>
  </sheetData>
  <mergeCells count="6">
    <mergeCell ref="A1:K1"/>
    <mergeCell ref="A2:K2"/>
    <mergeCell ref="B3:H3"/>
    <mergeCell ref="I3:J3"/>
    <mergeCell ref="A3:A4"/>
    <mergeCell ref="K3:K4"/>
  </mergeCells>
  <pageMargins left="0.751388888888889" right="0.751388888888889" top="1" bottom="1" header="0.5" footer="0.5"/>
  <pageSetup paperSize="9" orientation="landscape"/>
  <headerFooter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4"/>
  <sheetViews>
    <sheetView workbookViewId="0">
      <selection activeCell="E26" sqref="E26"/>
    </sheetView>
  </sheetViews>
  <sheetFormatPr defaultColWidth="9" defaultRowHeight="13.5" outlineLevelCol="5"/>
  <cols>
    <col min="1" max="1" width="11.5" style="23" customWidth="1"/>
    <col min="2" max="2" width="33.625" style="23" customWidth="1"/>
    <col min="3" max="3" width="9.375" style="23" customWidth="1"/>
    <col min="4" max="4" width="12.125" style="23" customWidth="1"/>
    <col min="5" max="5" width="11" style="23" customWidth="1"/>
    <col min="6" max="6" width="7.5" style="23" customWidth="1"/>
    <col min="7" max="7" width="13.75" style="23"/>
    <col min="8" max="16384" width="9" style="23"/>
  </cols>
  <sheetData>
    <row r="1" ht="30" customHeight="1" spans="1:6">
      <c r="A1" s="24" t="s">
        <v>1044</v>
      </c>
      <c r="B1" s="24"/>
      <c r="C1" s="24"/>
      <c r="D1" s="24"/>
      <c r="E1" s="24"/>
      <c r="F1" s="24"/>
    </row>
    <row r="2" spans="6:6">
      <c r="F2" s="71" t="s">
        <v>337</v>
      </c>
    </row>
    <row r="3" spans="1:6">
      <c r="A3" s="72" t="s">
        <v>1045</v>
      </c>
      <c r="B3" s="73"/>
      <c r="C3" s="74" t="s">
        <v>1046</v>
      </c>
      <c r="D3" s="75"/>
      <c r="E3" s="76"/>
      <c r="F3" s="76" t="s">
        <v>1007</v>
      </c>
    </row>
    <row r="4" ht="33.95" customHeight="1" spans="1:6">
      <c r="A4" s="72"/>
      <c r="B4" s="73"/>
      <c r="C4" s="77"/>
      <c r="D4" s="78" t="s">
        <v>1047</v>
      </c>
      <c r="E4" s="79" t="s">
        <v>7</v>
      </c>
      <c r="F4" s="72"/>
    </row>
    <row r="5" ht="15.95" customHeight="1" spans="1:6">
      <c r="A5" s="80" t="s">
        <v>1048</v>
      </c>
      <c r="B5" s="72" t="s">
        <v>1049</v>
      </c>
      <c r="C5" s="72">
        <v>2.95</v>
      </c>
      <c r="D5" s="60">
        <v>2.95</v>
      </c>
      <c r="E5" s="72">
        <v>0</v>
      </c>
      <c r="F5" s="72"/>
    </row>
    <row r="6" ht="15.95" customHeight="1" spans="1:6">
      <c r="A6" s="80"/>
      <c r="B6" s="72" t="s">
        <v>1050</v>
      </c>
      <c r="C6" s="72">
        <v>120.76</v>
      </c>
      <c r="D6" s="81">
        <v>24.22</v>
      </c>
      <c r="E6" s="81">
        <v>70.2</v>
      </c>
      <c r="F6" s="72"/>
    </row>
    <row r="7" ht="15.95" customHeight="1" spans="1:6">
      <c r="A7" s="80"/>
      <c r="B7" s="72" t="s">
        <v>1051</v>
      </c>
      <c r="C7" s="72">
        <v>23.42</v>
      </c>
      <c r="D7" s="81">
        <v>23.42</v>
      </c>
      <c r="E7" s="81">
        <v>0</v>
      </c>
      <c r="F7" s="72"/>
    </row>
    <row r="8" ht="15.95" customHeight="1" spans="1:6">
      <c r="A8" s="80"/>
      <c r="B8" s="72" t="s">
        <v>8</v>
      </c>
      <c r="C8" s="72">
        <v>147.13</v>
      </c>
      <c r="D8" s="81">
        <v>50.59</v>
      </c>
      <c r="E8" s="81">
        <v>70.2</v>
      </c>
      <c r="F8" s="72"/>
    </row>
    <row r="9" ht="15.95" customHeight="1" spans="1:6">
      <c r="A9" s="80" t="s">
        <v>1052</v>
      </c>
      <c r="B9" s="72" t="s">
        <v>1049</v>
      </c>
      <c r="C9" s="72">
        <v>153.13</v>
      </c>
      <c r="D9" s="82">
        <v>17.78</v>
      </c>
      <c r="E9" s="81">
        <v>111.14</v>
      </c>
      <c r="F9" s="72"/>
    </row>
    <row r="10" ht="15.95" customHeight="1" spans="1:6">
      <c r="A10" s="80"/>
      <c r="B10" s="72" t="s">
        <v>1050</v>
      </c>
      <c r="C10" s="72">
        <v>155.91</v>
      </c>
      <c r="D10" s="81">
        <v>15.68</v>
      </c>
      <c r="E10" s="81">
        <v>124.16</v>
      </c>
      <c r="F10" s="72"/>
    </row>
    <row r="11" ht="15.95" customHeight="1" spans="1:6">
      <c r="A11" s="80"/>
      <c r="B11" s="72" t="s">
        <v>1051</v>
      </c>
      <c r="C11" s="72">
        <v>132.55</v>
      </c>
      <c r="D11" s="72">
        <v>56.37</v>
      </c>
      <c r="E11" s="72">
        <v>69</v>
      </c>
      <c r="F11" s="72"/>
    </row>
    <row r="12" ht="15.95" customHeight="1" spans="1:6">
      <c r="A12" s="80"/>
      <c r="B12" s="72" t="s">
        <v>8</v>
      </c>
      <c r="C12" s="72">
        <v>441.59</v>
      </c>
      <c r="D12" s="72">
        <v>92.82</v>
      </c>
      <c r="E12" s="72">
        <v>304.3</v>
      </c>
      <c r="F12" s="72"/>
    </row>
    <row r="13" ht="15.95" customHeight="1" spans="1:6">
      <c r="A13" s="80" t="s">
        <v>1053</v>
      </c>
      <c r="B13" s="72" t="s">
        <v>1049</v>
      </c>
      <c r="C13" s="72">
        <v>156.08</v>
      </c>
      <c r="D13" s="72">
        <v>20.73</v>
      </c>
      <c r="E13" s="72">
        <v>111.14</v>
      </c>
      <c r="F13" s="72"/>
    </row>
    <row r="14" ht="15.95" customHeight="1" spans="1:6">
      <c r="A14" s="80"/>
      <c r="B14" s="72" t="s">
        <v>1050</v>
      </c>
      <c r="C14" s="72">
        <v>176.69</v>
      </c>
      <c r="D14" s="81">
        <v>27.82</v>
      </c>
      <c r="E14" s="72">
        <v>132.8</v>
      </c>
      <c r="F14" s="72"/>
    </row>
    <row r="15" ht="15.95" customHeight="1" spans="1:6">
      <c r="A15" s="80"/>
      <c r="B15" s="72" t="s">
        <v>1051</v>
      </c>
      <c r="C15" s="81">
        <v>132.71</v>
      </c>
      <c r="D15" s="81">
        <v>79.79</v>
      </c>
      <c r="E15" s="81">
        <v>52.92</v>
      </c>
      <c r="F15" s="72"/>
    </row>
    <row r="16" ht="15.95" customHeight="1" spans="1:6">
      <c r="A16" s="80"/>
      <c r="B16" s="72" t="s">
        <v>8</v>
      </c>
      <c r="C16" s="72">
        <v>465.48</v>
      </c>
      <c r="D16" s="72">
        <v>131.33</v>
      </c>
      <c r="E16" s="72">
        <v>296.86</v>
      </c>
      <c r="F16" s="72"/>
    </row>
    <row r="17" ht="15.95" customHeight="1" spans="1:6">
      <c r="A17" s="80" t="s">
        <v>1054</v>
      </c>
      <c r="B17" s="72" t="s">
        <v>1049</v>
      </c>
      <c r="C17" s="81">
        <v>0</v>
      </c>
      <c r="D17" s="81">
        <v>0</v>
      </c>
      <c r="E17" s="81">
        <v>0</v>
      </c>
      <c r="F17" s="72"/>
    </row>
    <row r="18" ht="15.95" customHeight="1" spans="1:6">
      <c r="A18" s="80"/>
      <c r="B18" s="72" t="s">
        <v>1050</v>
      </c>
      <c r="C18" s="72">
        <v>76.01</v>
      </c>
      <c r="D18" s="72">
        <v>9.14</v>
      </c>
      <c r="E18" s="72">
        <v>40.53</v>
      </c>
      <c r="F18" s="72"/>
    </row>
    <row r="19" ht="15.95" customHeight="1" spans="1:6">
      <c r="A19" s="80"/>
      <c r="B19" s="72" t="s">
        <v>1051</v>
      </c>
      <c r="C19" s="72">
        <v>47.23</v>
      </c>
      <c r="D19" s="72">
        <v>2.94</v>
      </c>
      <c r="E19" s="40">
        <v>37.11</v>
      </c>
      <c r="F19" s="72"/>
    </row>
    <row r="20" ht="15.95" customHeight="1" spans="1:6">
      <c r="A20" s="80"/>
      <c r="B20" s="72" t="s">
        <v>8</v>
      </c>
      <c r="C20" s="72">
        <v>123.24</v>
      </c>
      <c r="D20" s="72">
        <v>12.08</v>
      </c>
      <c r="E20" s="72">
        <v>77.64</v>
      </c>
      <c r="F20" s="72"/>
    </row>
    <row r="21" ht="15.95" customHeight="1"/>
    <row r="24" spans="3:3">
      <c r="C24" s="83"/>
    </row>
  </sheetData>
  <autoFilter ref="A4:F20">
    <extLst/>
  </autoFilter>
  <mergeCells count="9">
    <mergeCell ref="A1:F1"/>
    <mergeCell ref="D3:E3"/>
    <mergeCell ref="A5:A8"/>
    <mergeCell ref="A9:A12"/>
    <mergeCell ref="A13:A16"/>
    <mergeCell ref="A17:A20"/>
    <mergeCell ref="C3:C4"/>
    <mergeCell ref="F3:F4"/>
    <mergeCell ref="A3:B4"/>
  </mergeCells>
  <pageMargins left="0.75" right="0.75" top="1" bottom="1" header="0.5" footer="0.5"/>
  <pageSetup paperSize="9" orientation="portrait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E120"/>
  <sheetViews>
    <sheetView workbookViewId="0">
      <pane xSplit="1" ySplit="4" topLeftCell="B112" activePane="bottomRight" state="frozen"/>
      <selection/>
      <selection pane="topRight"/>
      <selection pane="bottomLeft"/>
      <selection pane="bottomRight" activeCell="F126" sqref="F126"/>
    </sheetView>
  </sheetViews>
  <sheetFormatPr defaultColWidth="9" defaultRowHeight="12"/>
  <cols>
    <col min="1" max="2" width="7.375" style="36" customWidth="1"/>
    <col min="3" max="3" width="13.875" style="36" customWidth="1"/>
    <col min="4" max="4" width="15.625" style="36" customWidth="1"/>
    <col min="5" max="5" width="7.375" style="36" customWidth="1"/>
    <col min="6" max="6" width="16.375" style="36" customWidth="1"/>
    <col min="7" max="7" width="7.375" style="36" customWidth="1"/>
    <col min="8" max="8" width="9.75" style="36" customWidth="1"/>
    <col min="9" max="11" width="7.375" style="36" customWidth="1"/>
    <col min="12" max="12" width="6.625" style="36" customWidth="1"/>
    <col min="13" max="14" width="7.375" style="36" customWidth="1"/>
    <col min="15" max="15" width="10.75" style="37" customWidth="1"/>
    <col min="16" max="16" width="9.5" style="37" customWidth="1"/>
    <col min="17" max="19" width="10.375" style="37" customWidth="1"/>
    <col min="20" max="20" width="10.75" style="37" customWidth="1"/>
    <col min="21" max="21" width="9.375" style="38" customWidth="1"/>
    <col min="22" max="22" width="6.125" style="37" customWidth="1"/>
    <col min="23" max="23" width="13.625" style="36" customWidth="1"/>
    <col min="24" max="24" width="4.875" style="36" customWidth="1"/>
    <col min="25" max="27" width="9" style="36" hidden="1" customWidth="1"/>
    <col min="28" max="29" width="11.125" style="36" hidden="1" customWidth="1"/>
    <col min="30" max="30" width="9.25" style="36" hidden="1" customWidth="1"/>
    <col min="31" max="31" width="9" style="36" hidden="1" customWidth="1"/>
    <col min="32" max="16384" width="9" style="36"/>
  </cols>
  <sheetData>
    <row r="1" ht="30.95" customHeight="1" spans="1:24">
      <c r="A1" s="39" t="s">
        <v>1055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55"/>
      <c r="P1" s="55"/>
      <c r="Q1" s="55"/>
      <c r="R1" s="55"/>
      <c r="S1" s="55"/>
      <c r="T1" s="55"/>
      <c r="U1" s="55"/>
      <c r="V1" s="55"/>
      <c r="W1" s="39"/>
      <c r="X1" s="39"/>
    </row>
    <row r="2" spans="21:24">
      <c r="U2" s="64" t="s">
        <v>1056</v>
      </c>
      <c r="V2" s="64"/>
      <c r="W2" s="65"/>
      <c r="X2" s="65"/>
    </row>
    <row r="3" ht="18" customHeight="1" spans="1:24">
      <c r="A3" s="40" t="s">
        <v>953</v>
      </c>
      <c r="B3" s="40" t="s">
        <v>24</v>
      </c>
      <c r="C3" s="40" t="s">
        <v>954</v>
      </c>
      <c r="D3" s="40"/>
      <c r="E3" s="40"/>
      <c r="F3" s="40"/>
      <c r="G3" s="40"/>
      <c r="H3" s="40"/>
      <c r="I3" s="40"/>
      <c r="J3" s="40"/>
      <c r="K3" s="40" t="s">
        <v>1057</v>
      </c>
      <c r="L3" s="40"/>
      <c r="M3" s="40"/>
      <c r="N3" s="40"/>
      <c r="O3" s="56" t="s">
        <v>1058</v>
      </c>
      <c r="P3" s="56"/>
      <c r="Q3" s="56"/>
      <c r="R3" s="56"/>
      <c r="S3" s="56"/>
      <c r="T3" s="56" t="s">
        <v>1059</v>
      </c>
      <c r="U3" s="56"/>
      <c r="V3" s="56"/>
      <c r="W3" s="40" t="s">
        <v>1027</v>
      </c>
      <c r="X3" s="40" t="s">
        <v>1007</v>
      </c>
    </row>
    <row r="4" ht="60" customHeight="1" spans="1:30">
      <c r="A4" s="40"/>
      <c r="B4" s="40"/>
      <c r="C4" s="40" t="s">
        <v>1060</v>
      </c>
      <c r="D4" s="40" t="s">
        <v>26</v>
      </c>
      <c r="E4" s="40" t="s">
        <v>367</v>
      </c>
      <c r="F4" s="40" t="s">
        <v>370</v>
      </c>
      <c r="G4" s="40" t="s">
        <v>369</v>
      </c>
      <c r="H4" s="40" t="s">
        <v>1061</v>
      </c>
      <c r="I4" s="40" t="s">
        <v>1062</v>
      </c>
      <c r="J4" s="40" t="s">
        <v>958</v>
      </c>
      <c r="K4" s="40" t="s">
        <v>1063</v>
      </c>
      <c r="L4" s="40" t="s">
        <v>1064</v>
      </c>
      <c r="M4" s="40" t="s">
        <v>1065</v>
      </c>
      <c r="N4" s="40" t="s">
        <v>1066</v>
      </c>
      <c r="O4" s="56" t="s">
        <v>334</v>
      </c>
      <c r="P4" s="56" t="s">
        <v>959</v>
      </c>
      <c r="Q4" s="56" t="s">
        <v>960</v>
      </c>
      <c r="R4" s="56" t="s">
        <v>961</v>
      </c>
      <c r="S4" s="56" t="s">
        <v>1067</v>
      </c>
      <c r="T4" s="56" t="s">
        <v>1068</v>
      </c>
      <c r="U4" s="56" t="s">
        <v>1069</v>
      </c>
      <c r="V4" s="56" t="s">
        <v>964</v>
      </c>
      <c r="W4" s="40"/>
      <c r="X4" s="40"/>
      <c r="Z4" s="36" t="s">
        <v>1070</v>
      </c>
      <c r="AB4" s="36" t="s">
        <v>28</v>
      </c>
      <c r="AC4" s="36" t="s">
        <v>1071</v>
      </c>
      <c r="AD4" s="36" t="s">
        <v>1072</v>
      </c>
    </row>
    <row r="5" ht="38.25" customHeight="1" spans="1:29">
      <c r="A5" s="41" t="s">
        <v>965</v>
      </c>
      <c r="B5" s="40">
        <v>1</v>
      </c>
      <c r="C5" s="42" t="s">
        <v>34</v>
      </c>
      <c r="D5" s="43" t="s">
        <v>35</v>
      </c>
      <c r="E5" s="42" t="s">
        <v>387</v>
      </c>
      <c r="F5" s="44" t="s">
        <v>1073</v>
      </c>
      <c r="G5" s="40" t="s">
        <v>388</v>
      </c>
      <c r="H5" s="45">
        <v>43936</v>
      </c>
      <c r="I5" s="40"/>
      <c r="J5" s="57">
        <v>15.22</v>
      </c>
      <c r="K5" s="40">
        <v>15.22</v>
      </c>
      <c r="L5" s="40"/>
      <c r="M5" s="40">
        <v>15.22</v>
      </c>
      <c r="N5" s="40"/>
      <c r="O5" s="56">
        <v>3299.696</v>
      </c>
      <c r="P5" s="56"/>
      <c r="Q5" s="56">
        <v>2739.6</v>
      </c>
      <c r="R5" s="56">
        <v>438.336</v>
      </c>
      <c r="S5" s="56">
        <v>121.76</v>
      </c>
      <c r="T5" s="40">
        <v>3299.696</v>
      </c>
      <c r="U5" s="40"/>
      <c r="V5" s="40"/>
      <c r="W5" s="43" t="s">
        <v>396</v>
      </c>
      <c r="X5" s="40"/>
      <c r="AB5" s="36">
        <f>VLOOKUP(D5,表6.6!$D$5:$Q$22,9,0)</f>
        <v>15.22</v>
      </c>
      <c r="AC5" s="36" t="e">
        <f>VLOOKUP(D5,#REF!,13,0)</f>
        <v>#REF!</v>
      </c>
    </row>
    <row r="6" ht="32.25" customHeight="1" spans="1:29">
      <c r="A6" s="46"/>
      <c r="B6" s="40">
        <v>2</v>
      </c>
      <c r="C6" s="42" t="s">
        <v>41</v>
      </c>
      <c r="D6" s="43" t="s">
        <v>42</v>
      </c>
      <c r="E6" s="43" t="s">
        <v>399</v>
      </c>
      <c r="F6" s="44" t="s">
        <v>1074</v>
      </c>
      <c r="G6" s="40" t="s">
        <v>400</v>
      </c>
      <c r="H6" s="45">
        <v>43921</v>
      </c>
      <c r="I6" s="40"/>
      <c r="J6" s="58">
        <v>11.55</v>
      </c>
      <c r="K6" s="40">
        <v>11.55</v>
      </c>
      <c r="L6" s="40"/>
      <c r="M6" s="40">
        <v>11.55</v>
      </c>
      <c r="N6" s="40"/>
      <c r="O6" s="56">
        <v>2227.9</v>
      </c>
      <c r="P6" s="56"/>
      <c r="Q6" s="56">
        <v>1848</v>
      </c>
      <c r="R6" s="56">
        <v>287.5</v>
      </c>
      <c r="S6" s="56">
        <v>92.4</v>
      </c>
      <c r="T6" s="40">
        <v>2227.9</v>
      </c>
      <c r="U6" s="40"/>
      <c r="V6" s="40"/>
      <c r="W6" s="43" t="s">
        <v>405</v>
      </c>
      <c r="X6" s="40"/>
      <c r="AB6" s="36">
        <f>VLOOKUP(D6,表6.6!$D$5:$Q$22,9,0)</f>
        <v>0</v>
      </c>
      <c r="AC6" s="36" t="e">
        <f>VLOOKUP(D6,#REF!,13,0)</f>
        <v>#REF!</v>
      </c>
    </row>
    <row r="7" ht="24" spans="1:30">
      <c r="A7" s="46"/>
      <c r="B7" s="40">
        <v>3</v>
      </c>
      <c r="C7" s="42" t="s">
        <v>406</v>
      </c>
      <c r="D7" s="47" t="s">
        <v>408</v>
      </c>
      <c r="E7" s="43" t="s">
        <v>399</v>
      </c>
      <c r="F7" s="48" t="s">
        <v>1075</v>
      </c>
      <c r="G7" s="40" t="s">
        <v>400</v>
      </c>
      <c r="H7" s="45">
        <v>43921</v>
      </c>
      <c r="I7" s="40"/>
      <c r="J7" s="58">
        <v>3.46</v>
      </c>
      <c r="K7" s="40"/>
      <c r="L7" s="40"/>
      <c r="M7" s="40"/>
      <c r="N7" s="40">
        <v>3.46</v>
      </c>
      <c r="O7" s="56"/>
      <c r="P7" s="56"/>
      <c r="Q7" s="56"/>
      <c r="R7" s="56"/>
      <c r="S7" s="56"/>
      <c r="T7" s="56"/>
      <c r="U7" s="56"/>
      <c r="V7" s="56"/>
      <c r="W7" s="43" t="s">
        <v>405</v>
      </c>
      <c r="X7" s="40"/>
      <c r="Y7" s="36" t="s">
        <v>394</v>
      </c>
      <c r="Z7" s="36">
        <v>1</v>
      </c>
      <c r="AB7" s="36">
        <f>VLOOKUP(D7,表6.6!$D$5:$Q$22,9,0)</f>
        <v>0</v>
      </c>
      <c r="AC7" s="36" t="e">
        <f>VLOOKUP(D7,#REF!,13,0)</f>
        <v>#REF!</v>
      </c>
      <c r="AD7" s="36" t="e">
        <f>VLOOKUP(D7,#REF!,9,0)</f>
        <v>#REF!</v>
      </c>
    </row>
    <row r="8" ht="42" customHeight="1" spans="1:29">
      <c r="A8" s="46"/>
      <c r="B8" s="40">
        <v>4</v>
      </c>
      <c r="C8" s="42" t="s">
        <v>82</v>
      </c>
      <c r="D8" s="43" t="s">
        <v>83</v>
      </c>
      <c r="E8" s="43" t="s">
        <v>412</v>
      </c>
      <c r="F8" s="44" t="s">
        <v>1076</v>
      </c>
      <c r="G8" s="40" t="s">
        <v>400</v>
      </c>
      <c r="H8" s="45">
        <v>43921</v>
      </c>
      <c r="I8" s="40"/>
      <c r="J8" s="58">
        <v>1.67</v>
      </c>
      <c r="K8" s="40">
        <v>1.67</v>
      </c>
      <c r="L8" s="40"/>
      <c r="M8" s="40">
        <v>1.67</v>
      </c>
      <c r="N8" s="40"/>
      <c r="O8" s="56">
        <v>349.531</v>
      </c>
      <c r="P8" s="56"/>
      <c r="Q8" s="56">
        <v>300.6</v>
      </c>
      <c r="R8" s="56">
        <v>35.571</v>
      </c>
      <c r="S8" s="56">
        <v>13.36</v>
      </c>
      <c r="T8" s="40">
        <v>349.531</v>
      </c>
      <c r="U8" s="40"/>
      <c r="V8" s="40"/>
      <c r="W8" s="43" t="s">
        <v>405</v>
      </c>
      <c r="X8" s="40"/>
      <c r="AB8" s="36">
        <f>VLOOKUP(D8,表6.6!$D$5:$Q$22,9,0)</f>
        <v>0</v>
      </c>
      <c r="AC8" s="36" t="e">
        <f>VLOOKUP(D8,#REF!,13,0)</f>
        <v>#REF!</v>
      </c>
    </row>
    <row r="9" ht="29.25" customHeight="1" spans="1:29">
      <c r="A9" s="46"/>
      <c r="B9" s="40">
        <v>5</v>
      </c>
      <c r="C9" s="42" t="s">
        <v>85</v>
      </c>
      <c r="D9" s="43" t="s">
        <v>86</v>
      </c>
      <c r="E9" s="43" t="s">
        <v>412</v>
      </c>
      <c r="F9" s="44" t="s">
        <v>1077</v>
      </c>
      <c r="G9" s="40" t="s">
        <v>400</v>
      </c>
      <c r="H9" s="45">
        <v>43921</v>
      </c>
      <c r="I9" s="40"/>
      <c r="J9" s="58">
        <v>0.47</v>
      </c>
      <c r="K9" s="40">
        <v>0.47</v>
      </c>
      <c r="L9" s="40"/>
      <c r="M9" s="40">
        <v>0.47</v>
      </c>
      <c r="N9" s="40"/>
      <c r="O9" s="56">
        <v>97.807</v>
      </c>
      <c r="P9" s="56"/>
      <c r="Q9" s="56">
        <v>84.6</v>
      </c>
      <c r="R9" s="56">
        <v>9.447</v>
      </c>
      <c r="S9" s="56">
        <v>3.76</v>
      </c>
      <c r="T9" s="40">
        <v>97.807</v>
      </c>
      <c r="U9" s="40"/>
      <c r="V9" s="40"/>
      <c r="W9" s="43" t="s">
        <v>405</v>
      </c>
      <c r="X9" s="40"/>
      <c r="AB9" s="36">
        <f>VLOOKUP(D9,表6.6!$D$5:$Q$22,9,0)</f>
        <v>0</v>
      </c>
      <c r="AC9" s="36" t="e">
        <f>VLOOKUP(D9,#REF!,13,0)</f>
        <v>#REF!</v>
      </c>
    </row>
    <row r="10" ht="29.25" customHeight="1" spans="1:29">
      <c r="A10" s="46"/>
      <c r="B10" s="40">
        <v>6</v>
      </c>
      <c r="C10" s="42" t="s">
        <v>416</v>
      </c>
      <c r="D10" s="43" t="s">
        <v>418</v>
      </c>
      <c r="E10" s="43" t="s">
        <v>412</v>
      </c>
      <c r="F10" s="44" t="s">
        <v>1078</v>
      </c>
      <c r="G10" s="40" t="s">
        <v>400</v>
      </c>
      <c r="H10" s="45">
        <v>43921</v>
      </c>
      <c r="I10" s="40"/>
      <c r="J10" s="58">
        <v>2.12</v>
      </c>
      <c r="K10" s="40"/>
      <c r="L10" s="40"/>
      <c r="M10" s="56"/>
      <c r="N10" s="40">
        <v>2.12</v>
      </c>
      <c r="O10" s="56"/>
      <c r="P10" s="56"/>
      <c r="Q10" s="56"/>
      <c r="R10" s="56"/>
      <c r="S10" s="56"/>
      <c r="T10" s="40"/>
      <c r="U10" s="40"/>
      <c r="V10" s="40"/>
      <c r="W10" s="43" t="s">
        <v>405</v>
      </c>
      <c r="X10" s="40"/>
      <c r="AB10" s="36">
        <f>VLOOKUP(D10,表6.6!$D$5:$Q$22,9,0)</f>
        <v>0</v>
      </c>
      <c r="AC10" s="36" t="e">
        <f>VLOOKUP(D10,#REF!,13,0)</f>
        <v>#REF!</v>
      </c>
    </row>
    <row r="11" ht="29.25" customHeight="1" spans="1:29">
      <c r="A11" s="46"/>
      <c r="B11" s="40">
        <v>7</v>
      </c>
      <c r="C11" s="42" t="s">
        <v>421</v>
      </c>
      <c r="D11" s="43" t="s">
        <v>423</v>
      </c>
      <c r="E11" s="43" t="s">
        <v>424</v>
      </c>
      <c r="F11" s="44" t="s">
        <v>55</v>
      </c>
      <c r="G11" s="40" t="s">
        <v>400</v>
      </c>
      <c r="H11" s="45">
        <v>43921</v>
      </c>
      <c r="I11" s="40"/>
      <c r="J11" s="58">
        <v>7.02</v>
      </c>
      <c r="K11" s="40"/>
      <c r="L11" s="40"/>
      <c r="M11" s="56"/>
      <c r="N11" s="40">
        <v>7.02</v>
      </c>
      <c r="O11" s="56"/>
      <c r="P11" s="56"/>
      <c r="Q11" s="56"/>
      <c r="R11" s="56"/>
      <c r="S11" s="56"/>
      <c r="T11" s="40"/>
      <c r="U11" s="40"/>
      <c r="V11" s="40"/>
      <c r="W11" s="43" t="s">
        <v>405</v>
      </c>
      <c r="X11" s="40"/>
      <c r="AB11" s="36">
        <f>VLOOKUP(D11,表6.6!$D$5:$Q$22,9,0)</f>
        <v>0</v>
      </c>
      <c r="AC11" s="36" t="e">
        <f>VLOOKUP(D11,#REF!,13,0)</f>
        <v>#REF!</v>
      </c>
    </row>
    <row r="12" ht="24" spans="1:30">
      <c r="A12" s="46"/>
      <c r="B12" s="40">
        <v>8</v>
      </c>
      <c r="C12" s="42" t="s">
        <v>427</v>
      </c>
      <c r="D12" s="43" t="s">
        <v>429</v>
      </c>
      <c r="E12" s="43" t="s">
        <v>431</v>
      </c>
      <c r="F12" s="43" t="s">
        <v>64</v>
      </c>
      <c r="G12" s="40" t="s">
        <v>400</v>
      </c>
      <c r="H12" s="45">
        <v>43921</v>
      </c>
      <c r="I12" s="40"/>
      <c r="J12" s="58">
        <v>21.88</v>
      </c>
      <c r="K12" s="40">
        <v>21.88</v>
      </c>
      <c r="L12" s="40"/>
      <c r="M12" s="40">
        <v>13.33</v>
      </c>
      <c r="N12" s="40">
        <v>8.55</v>
      </c>
      <c r="O12" s="56">
        <v>4769.84</v>
      </c>
      <c r="P12" s="56"/>
      <c r="Q12" s="56">
        <v>3938.4</v>
      </c>
      <c r="R12" s="56">
        <v>656.4</v>
      </c>
      <c r="S12" s="56">
        <v>175.04</v>
      </c>
      <c r="T12" s="56">
        <v>4769.84</v>
      </c>
      <c r="U12" s="56"/>
      <c r="V12" s="56"/>
      <c r="W12" s="43" t="s">
        <v>405</v>
      </c>
      <c r="X12" s="40"/>
      <c r="Y12" s="36" t="s">
        <v>104</v>
      </c>
      <c r="Z12" s="36">
        <v>1</v>
      </c>
      <c r="AB12" s="36">
        <f>VLOOKUP(D12,表6.6!$D$5:$Q$22,9,0)</f>
        <v>0</v>
      </c>
      <c r="AC12" s="36" t="e">
        <f>VLOOKUP(D12,#REF!,13,0)</f>
        <v>#REF!</v>
      </c>
      <c r="AD12" s="36" t="e">
        <f>VLOOKUP(D12,#REF!,9,0)</f>
        <v>#REF!</v>
      </c>
    </row>
    <row r="13" ht="28.5" customHeight="1" spans="1:29">
      <c r="A13" s="46"/>
      <c r="B13" s="40">
        <v>9</v>
      </c>
      <c r="C13" s="42" t="s">
        <v>435</v>
      </c>
      <c r="D13" s="43" t="s">
        <v>437</v>
      </c>
      <c r="E13" s="43" t="s">
        <v>431</v>
      </c>
      <c r="F13" s="44" t="s">
        <v>565</v>
      </c>
      <c r="G13" s="40" t="s">
        <v>400</v>
      </c>
      <c r="H13" s="45">
        <v>43921</v>
      </c>
      <c r="I13" s="40"/>
      <c r="J13" s="59">
        <v>5.27</v>
      </c>
      <c r="K13" s="40"/>
      <c r="L13" s="40"/>
      <c r="M13" s="40"/>
      <c r="N13" s="40">
        <v>5.27</v>
      </c>
      <c r="O13" s="56"/>
      <c r="P13" s="56"/>
      <c r="Q13" s="56"/>
      <c r="R13" s="56"/>
      <c r="S13" s="56"/>
      <c r="T13" s="40"/>
      <c r="U13" s="40"/>
      <c r="V13" s="40"/>
      <c r="W13" s="43" t="s">
        <v>405</v>
      </c>
      <c r="X13" s="40"/>
      <c r="Y13" s="36" t="s">
        <v>106</v>
      </c>
      <c r="Z13" s="36">
        <v>1</v>
      </c>
      <c r="AB13" s="36">
        <f>VLOOKUP(D13,表6.6!$D$5:$Q$22,9,0)</f>
        <v>0</v>
      </c>
      <c r="AC13" s="36" t="e">
        <f>VLOOKUP(D13,#REF!,13,0)</f>
        <v>#REF!</v>
      </c>
    </row>
    <row r="14" ht="28.5" customHeight="1" spans="1:29">
      <c r="A14" s="46"/>
      <c r="B14" s="40">
        <v>10</v>
      </c>
      <c r="C14" s="42" t="s">
        <v>46</v>
      </c>
      <c r="D14" s="43" t="s">
        <v>47</v>
      </c>
      <c r="E14" s="43" t="s">
        <v>443</v>
      </c>
      <c r="F14" s="44" t="s">
        <v>572</v>
      </c>
      <c r="G14" s="40" t="s">
        <v>388</v>
      </c>
      <c r="H14" s="45">
        <v>43349</v>
      </c>
      <c r="I14" s="40"/>
      <c r="J14" s="59">
        <v>8.2</v>
      </c>
      <c r="K14" s="40">
        <v>8.2</v>
      </c>
      <c r="L14" s="40"/>
      <c r="M14" s="56">
        <v>8.2</v>
      </c>
      <c r="N14" s="40"/>
      <c r="O14" s="56">
        <v>1788.052</v>
      </c>
      <c r="P14" s="56"/>
      <c r="Q14" s="56">
        <v>1476</v>
      </c>
      <c r="R14" s="56">
        <v>230.602</v>
      </c>
      <c r="S14" s="56">
        <v>81.45</v>
      </c>
      <c r="T14" s="56">
        <v>1788.052</v>
      </c>
      <c r="U14" s="56"/>
      <c r="V14" s="56"/>
      <c r="W14" s="43" t="s">
        <v>396</v>
      </c>
      <c r="X14" s="40"/>
      <c r="AB14" s="36">
        <f>VLOOKUP(D14,表6.6!$D$5:$Q$22,9,0)</f>
        <v>8.2</v>
      </c>
      <c r="AC14" s="36" t="e">
        <f>VLOOKUP(D14,#REF!,13,0)</f>
        <v>#REF!</v>
      </c>
    </row>
    <row r="15" ht="28.5" customHeight="1" spans="1:29">
      <c r="A15" s="46"/>
      <c r="B15" s="40">
        <v>11</v>
      </c>
      <c r="C15" s="42" t="s">
        <v>447</v>
      </c>
      <c r="D15" s="43" t="s">
        <v>449</v>
      </c>
      <c r="E15" s="43" t="s">
        <v>431</v>
      </c>
      <c r="F15" s="44" t="s">
        <v>74</v>
      </c>
      <c r="G15" s="40" t="s">
        <v>400</v>
      </c>
      <c r="H15" s="45">
        <v>43921</v>
      </c>
      <c r="I15" s="40"/>
      <c r="J15" s="59">
        <v>6.29</v>
      </c>
      <c r="K15" s="40"/>
      <c r="L15" s="40"/>
      <c r="M15" s="40"/>
      <c r="N15" s="40">
        <v>6.29</v>
      </c>
      <c r="O15" s="56"/>
      <c r="P15" s="56"/>
      <c r="Q15" s="56"/>
      <c r="R15" s="56"/>
      <c r="S15" s="56"/>
      <c r="T15" s="56"/>
      <c r="U15" s="56"/>
      <c r="V15" s="56"/>
      <c r="W15" s="43" t="s">
        <v>405</v>
      </c>
      <c r="X15" s="40"/>
      <c r="AB15" s="36">
        <f>VLOOKUP(D15,表6.6!$D$5:$Q$22,9,0)</f>
        <v>0</v>
      </c>
      <c r="AC15" s="36" t="e">
        <f>VLOOKUP(D15,#REF!,13,0)</f>
        <v>#REF!</v>
      </c>
    </row>
    <row r="16" ht="28.5" customHeight="1" spans="1:29">
      <c r="A16" s="46"/>
      <c r="B16" s="40">
        <v>12</v>
      </c>
      <c r="C16" s="42" t="s">
        <v>200</v>
      </c>
      <c r="D16" s="43" t="s">
        <v>201</v>
      </c>
      <c r="E16" s="43" t="s">
        <v>455</v>
      </c>
      <c r="F16" s="43" t="s">
        <v>1079</v>
      </c>
      <c r="G16" s="40" t="s">
        <v>400</v>
      </c>
      <c r="H16" s="45">
        <v>43921</v>
      </c>
      <c r="I16" s="40"/>
      <c r="J16" s="59">
        <v>0.72</v>
      </c>
      <c r="K16" s="40">
        <v>0.72</v>
      </c>
      <c r="L16" s="40"/>
      <c r="M16" s="40">
        <v>0.72</v>
      </c>
      <c r="N16" s="40"/>
      <c r="O16" s="56">
        <v>138.24</v>
      </c>
      <c r="P16" s="56"/>
      <c r="Q16" s="56">
        <v>115.2</v>
      </c>
      <c r="R16" s="56">
        <v>17.28</v>
      </c>
      <c r="S16" s="56">
        <v>5.76</v>
      </c>
      <c r="T16" s="40">
        <v>138.24</v>
      </c>
      <c r="U16" s="40"/>
      <c r="V16" s="40"/>
      <c r="W16" s="43" t="s">
        <v>405</v>
      </c>
      <c r="X16" s="40"/>
      <c r="AB16" s="36">
        <f>VLOOKUP(D16,表6.6!$D$5:$Q$22,9,0)</f>
        <v>0</v>
      </c>
      <c r="AC16" s="36" t="e">
        <f>VLOOKUP(D16,#REF!,13,0)</f>
        <v>#REF!</v>
      </c>
    </row>
    <row r="17" ht="28.5" customHeight="1" spans="1:29">
      <c r="A17" s="46"/>
      <c r="B17" s="40">
        <v>13</v>
      </c>
      <c r="C17" s="42" t="s">
        <v>165</v>
      </c>
      <c r="D17" s="43" t="s">
        <v>166</v>
      </c>
      <c r="E17" s="43" t="s">
        <v>431</v>
      </c>
      <c r="F17" s="43" t="s">
        <v>593</v>
      </c>
      <c r="G17" s="40" t="s">
        <v>400</v>
      </c>
      <c r="H17" s="45">
        <v>43921</v>
      </c>
      <c r="I17" s="40"/>
      <c r="J17" s="59">
        <v>10</v>
      </c>
      <c r="K17" s="40">
        <v>10</v>
      </c>
      <c r="L17" s="40"/>
      <c r="M17" s="56">
        <v>10</v>
      </c>
      <c r="N17" s="40"/>
      <c r="O17" s="56">
        <v>1816</v>
      </c>
      <c r="P17" s="56"/>
      <c r="Q17" s="56">
        <v>1600</v>
      </c>
      <c r="R17" s="56">
        <v>144</v>
      </c>
      <c r="S17" s="56">
        <v>72</v>
      </c>
      <c r="T17" s="56">
        <v>1816</v>
      </c>
      <c r="U17" s="56"/>
      <c r="V17" s="40"/>
      <c r="W17" s="43" t="s">
        <v>405</v>
      </c>
      <c r="X17" s="40"/>
      <c r="AB17" s="36">
        <f>VLOOKUP(D17,表6.6!$D$5:$Q$22,9,0)</f>
        <v>0</v>
      </c>
      <c r="AC17" s="36" t="e">
        <f>VLOOKUP(D17,#REF!,13,0)</f>
        <v>#REF!</v>
      </c>
    </row>
    <row r="18" ht="28.5" customHeight="1" spans="1:29">
      <c r="A18" s="46"/>
      <c r="B18" s="40">
        <v>14</v>
      </c>
      <c r="C18" s="42" t="s">
        <v>50</v>
      </c>
      <c r="D18" s="43" t="s">
        <v>51</v>
      </c>
      <c r="E18" s="43" t="s">
        <v>443</v>
      </c>
      <c r="F18" s="43" t="s">
        <v>1080</v>
      </c>
      <c r="G18" s="40" t="s">
        <v>400</v>
      </c>
      <c r="H18" s="45">
        <v>43922</v>
      </c>
      <c r="I18" s="40"/>
      <c r="J18" s="59">
        <v>2.95</v>
      </c>
      <c r="K18" s="40">
        <v>2.95</v>
      </c>
      <c r="L18" s="40"/>
      <c r="M18" s="40">
        <v>2.95</v>
      </c>
      <c r="N18" s="40"/>
      <c r="O18" s="56">
        <v>643.1</v>
      </c>
      <c r="P18" s="56"/>
      <c r="Q18" s="56">
        <v>531</v>
      </c>
      <c r="R18" s="56">
        <v>88.5</v>
      </c>
      <c r="S18" s="56">
        <v>23.6</v>
      </c>
      <c r="T18" s="56">
        <v>643.1</v>
      </c>
      <c r="U18" s="56"/>
      <c r="V18" s="56"/>
      <c r="W18" s="43" t="s">
        <v>467</v>
      </c>
      <c r="X18" s="40"/>
      <c r="AB18" s="36">
        <f>VLOOKUP(D18,表6.6!$D$5:$Q$22,9,0)</f>
        <v>2.95</v>
      </c>
      <c r="AC18" s="36" t="e">
        <f>VLOOKUP(D18,#REF!,13,0)</f>
        <v>#REF!</v>
      </c>
    </row>
    <row r="19" ht="28.5" customHeight="1" spans="1:29">
      <c r="A19" s="46"/>
      <c r="B19" s="40">
        <v>15</v>
      </c>
      <c r="C19" s="42" t="s">
        <v>468</v>
      </c>
      <c r="D19" s="43" t="s">
        <v>470</v>
      </c>
      <c r="E19" s="43" t="s">
        <v>455</v>
      </c>
      <c r="F19" s="43" t="s">
        <v>471</v>
      </c>
      <c r="G19" s="40" t="s">
        <v>400</v>
      </c>
      <c r="H19" s="45">
        <v>43980</v>
      </c>
      <c r="I19" s="40"/>
      <c r="J19" s="59">
        <v>10.08</v>
      </c>
      <c r="K19" s="40"/>
      <c r="L19" s="40"/>
      <c r="M19" s="56"/>
      <c r="N19" s="40">
        <v>10.08</v>
      </c>
      <c r="O19" s="56"/>
      <c r="P19" s="56"/>
      <c r="Q19" s="56"/>
      <c r="R19" s="56"/>
      <c r="S19" s="56"/>
      <c r="T19" s="56"/>
      <c r="U19" s="56"/>
      <c r="V19" s="56"/>
      <c r="W19" s="43" t="s">
        <v>396</v>
      </c>
      <c r="X19" s="40"/>
      <c r="AB19" s="36">
        <f>VLOOKUP(D19,表6.6!$D$5:$Q$22,9,0)</f>
        <v>10.08</v>
      </c>
      <c r="AC19" s="36" t="e">
        <f>VLOOKUP(D19,#REF!,13,0)</f>
        <v>#REF!</v>
      </c>
    </row>
    <row r="20" ht="28.5" customHeight="1" spans="1:29">
      <c r="A20" s="46"/>
      <c r="B20" s="40">
        <v>16</v>
      </c>
      <c r="C20" s="42" t="s">
        <v>473</v>
      </c>
      <c r="D20" s="43" t="s">
        <v>475</v>
      </c>
      <c r="E20" s="43" t="s">
        <v>455</v>
      </c>
      <c r="F20" s="43" t="s">
        <v>476</v>
      </c>
      <c r="G20" s="40" t="s">
        <v>400</v>
      </c>
      <c r="H20" s="45">
        <v>43980</v>
      </c>
      <c r="I20" s="40"/>
      <c r="J20" s="59">
        <v>10.95</v>
      </c>
      <c r="K20" s="40"/>
      <c r="L20" s="40"/>
      <c r="M20" s="56"/>
      <c r="N20" s="40">
        <v>10.95</v>
      </c>
      <c r="O20" s="56"/>
      <c r="P20" s="56"/>
      <c r="Q20" s="56"/>
      <c r="R20" s="56"/>
      <c r="S20" s="56"/>
      <c r="T20" s="40"/>
      <c r="U20" s="40"/>
      <c r="V20" s="40"/>
      <c r="W20" s="43" t="s">
        <v>396</v>
      </c>
      <c r="X20" s="40"/>
      <c r="Z20" s="36">
        <v>1</v>
      </c>
      <c r="AB20" s="36">
        <f>VLOOKUP(D20,表6.6!$D$5:$Q$22,9,0)</f>
        <v>10.95</v>
      </c>
      <c r="AC20" s="36" t="e">
        <f>VLOOKUP(D20,#REF!,13,0)</f>
        <v>#REF!</v>
      </c>
    </row>
    <row r="21" ht="28.5" customHeight="1" spans="1:29">
      <c r="A21" s="46"/>
      <c r="B21" s="40">
        <v>17</v>
      </c>
      <c r="C21" s="42" t="s">
        <v>478</v>
      </c>
      <c r="D21" s="43" t="s">
        <v>480</v>
      </c>
      <c r="E21" s="43" t="s">
        <v>387</v>
      </c>
      <c r="F21" s="32" t="s">
        <v>481</v>
      </c>
      <c r="G21" s="40" t="s">
        <v>400</v>
      </c>
      <c r="H21" s="45">
        <v>41366</v>
      </c>
      <c r="I21" s="40"/>
      <c r="J21" s="59">
        <v>2.94</v>
      </c>
      <c r="K21" s="40"/>
      <c r="L21" s="40"/>
      <c r="M21" s="40"/>
      <c r="N21" s="40">
        <v>2.94</v>
      </c>
      <c r="O21" s="56"/>
      <c r="P21" s="56"/>
      <c r="Q21" s="56"/>
      <c r="R21" s="56"/>
      <c r="S21" s="56"/>
      <c r="T21" s="56"/>
      <c r="U21" s="56"/>
      <c r="V21" s="56"/>
      <c r="W21" s="43" t="s">
        <v>396</v>
      </c>
      <c r="X21" s="40"/>
      <c r="Z21" s="36">
        <v>1</v>
      </c>
      <c r="AB21" s="36">
        <f>VLOOKUP(D21,表6.6!$D$5:$Q$22,9,0)</f>
        <v>2.94</v>
      </c>
      <c r="AC21" s="36" t="e">
        <f>VLOOKUP(D21,#REF!,13,0)</f>
        <v>#REF!</v>
      </c>
    </row>
    <row r="22" ht="40.5" customHeight="1" spans="1:29">
      <c r="A22" s="46"/>
      <c r="B22" s="40">
        <v>18</v>
      </c>
      <c r="C22" s="42" t="s">
        <v>483</v>
      </c>
      <c r="D22" s="43" t="s">
        <v>485</v>
      </c>
      <c r="E22" s="43" t="s">
        <v>1040</v>
      </c>
      <c r="F22" s="32" t="s">
        <v>1081</v>
      </c>
      <c r="G22" s="40" t="s">
        <v>400</v>
      </c>
      <c r="H22" s="45">
        <v>43921</v>
      </c>
      <c r="I22" s="40"/>
      <c r="J22" s="59">
        <v>4</v>
      </c>
      <c r="K22" s="40"/>
      <c r="L22" s="40"/>
      <c r="M22" s="40"/>
      <c r="N22" s="40">
        <v>4</v>
      </c>
      <c r="O22" s="56"/>
      <c r="P22" s="56"/>
      <c r="Q22" s="56"/>
      <c r="R22" s="56"/>
      <c r="S22" s="56"/>
      <c r="T22" s="56"/>
      <c r="U22" s="56"/>
      <c r="V22" s="56"/>
      <c r="W22" s="43" t="s">
        <v>405</v>
      </c>
      <c r="X22" s="40"/>
      <c r="AB22" s="36">
        <f>VLOOKUP(D22,表6.6!$D$5:$Q$22,9,0)</f>
        <v>0</v>
      </c>
      <c r="AC22" s="36" t="e">
        <f>VLOOKUP(D22,#REF!,13,0)</f>
        <v>#REF!</v>
      </c>
    </row>
    <row r="23" ht="35.25" customHeight="1" spans="1:29">
      <c r="A23" s="46"/>
      <c r="B23" s="40">
        <v>19</v>
      </c>
      <c r="C23" s="42" t="s">
        <v>490</v>
      </c>
      <c r="D23" s="43" t="s">
        <v>492</v>
      </c>
      <c r="E23" s="43" t="s">
        <v>1040</v>
      </c>
      <c r="F23" s="32" t="s">
        <v>1082</v>
      </c>
      <c r="G23" s="40" t="s">
        <v>400</v>
      </c>
      <c r="H23" s="45">
        <v>43921</v>
      </c>
      <c r="I23" s="40"/>
      <c r="J23" s="59">
        <v>2.33</v>
      </c>
      <c r="K23" s="40"/>
      <c r="L23" s="40"/>
      <c r="M23" s="56"/>
      <c r="N23" s="40">
        <v>2.33</v>
      </c>
      <c r="O23" s="56"/>
      <c r="P23" s="56"/>
      <c r="Q23" s="56"/>
      <c r="R23" s="56"/>
      <c r="S23" s="56"/>
      <c r="T23" s="56"/>
      <c r="U23" s="40"/>
      <c r="V23" s="40"/>
      <c r="W23" s="43" t="s">
        <v>405</v>
      </c>
      <c r="X23" s="40"/>
      <c r="AB23" s="36" t="e">
        <f>VLOOKUP(D23,表6.6!$D$5:$Q$22,9,0)</f>
        <v>#N/A</v>
      </c>
      <c r="AC23" s="36" t="e">
        <f>VLOOKUP(D23,#REF!,13,0)</f>
        <v>#REF!</v>
      </c>
    </row>
    <row r="24" ht="35.25" customHeight="1" spans="1:24">
      <c r="A24" s="46"/>
      <c r="B24" s="40">
        <v>20</v>
      </c>
      <c r="C24" s="42" t="s">
        <v>495</v>
      </c>
      <c r="D24" s="43" t="s">
        <v>497</v>
      </c>
      <c r="E24" s="43" t="s">
        <v>1041</v>
      </c>
      <c r="F24" s="43" t="s">
        <v>81</v>
      </c>
      <c r="G24" s="49" t="s">
        <v>400</v>
      </c>
      <c r="H24" s="45">
        <v>43921</v>
      </c>
      <c r="I24" s="59"/>
      <c r="J24" s="59">
        <v>0.19</v>
      </c>
      <c r="K24" s="42"/>
      <c r="L24" s="60"/>
      <c r="M24" s="49"/>
      <c r="N24" s="59">
        <v>0.19</v>
      </c>
      <c r="O24" s="56"/>
      <c r="P24" s="56"/>
      <c r="Q24" s="56"/>
      <c r="R24" s="56"/>
      <c r="S24" s="56"/>
      <c r="T24" s="56"/>
      <c r="U24" s="40"/>
      <c r="V24" s="40"/>
      <c r="W24" s="43" t="s">
        <v>405</v>
      </c>
      <c r="X24" s="40"/>
    </row>
    <row r="25" ht="37.5" customHeight="1" spans="1:24">
      <c r="A25" s="46"/>
      <c r="B25" s="40">
        <v>21</v>
      </c>
      <c r="C25" s="42" t="s">
        <v>502</v>
      </c>
      <c r="D25" s="43" t="s">
        <v>504</v>
      </c>
      <c r="E25" s="43" t="s">
        <v>1042</v>
      </c>
      <c r="F25" s="43" t="s">
        <v>266</v>
      </c>
      <c r="G25" s="49" t="s">
        <v>400</v>
      </c>
      <c r="H25" s="45">
        <v>43921</v>
      </c>
      <c r="I25" s="59"/>
      <c r="J25" s="59">
        <v>0.3</v>
      </c>
      <c r="K25" s="42"/>
      <c r="L25" s="60"/>
      <c r="M25" s="49"/>
      <c r="N25" s="59">
        <v>0.3</v>
      </c>
      <c r="O25" s="56"/>
      <c r="P25" s="56"/>
      <c r="Q25" s="56"/>
      <c r="R25" s="56"/>
      <c r="S25" s="56"/>
      <c r="T25" s="56"/>
      <c r="U25" s="40"/>
      <c r="V25" s="40"/>
      <c r="W25" s="43" t="s">
        <v>405</v>
      </c>
      <c r="X25" s="40"/>
    </row>
    <row r="26" ht="35.25" customHeight="1" spans="1:24">
      <c r="A26" s="46"/>
      <c r="B26" s="40">
        <v>22</v>
      </c>
      <c r="C26" s="42" t="s">
        <v>508</v>
      </c>
      <c r="D26" s="43" t="s">
        <v>510</v>
      </c>
      <c r="E26" s="43" t="s">
        <v>1043</v>
      </c>
      <c r="F26" s="43" t="s">
        <v>512</v>
      </c>
      <c r="G26" s="49" t="s">
        <v>400</v>
      </c>
      <c r="H26" s="45">
        <v>43935</v>
      </c>
      <c r="I26" s="59"/>
      <c r="J26" s="59">
        <v>19.52</v>
      </c>
      <c r="K26" s="42"/>
      <c r="L26" s="60"/>
      <c r="M26" s="49"/>
      <c r="N26" s="59">
        <v>19.52</v>
      </c>
      <c r="O26" s="56"/>
      <c r="P26" s="56"/>
      <c r="Q26" s="56"/>
      <c r="R26" s="56"/>
      <c r="S26" s="56"/>
      <c r="T26" s="56"/>
      <c r="U26" s="40"/>
      <c r="V26" s="40"/>
      <c r="W26" s="43" t="s">
        <v>405</v>
      </c>
      <c r="X26" s="40"/>
    </row>
    <row r="27" ht="42.75" customHeight="1" spans="1:24">
      <c r="A27" s="46"/>
      <c r="B27" s="42" t="s">
        <v>334</v>
      </c>
      <c r="C27" s="42"/>
      <c r="D27" s="43"/>
      <c r="E27" s="43"/>
      <c r="F27" s="43"/>
      <c r="G27" s="49"/>
      <c r="H27" s="45"/>
      <c r="I27" s="59"/>
      <c r="J27" s="6">
        <v>147.13</v>
      </c>
      <c r="K27" s="42">
        <v>72.66</v>
      </c>
      <c r="L27" s="60">
        <v>0</v>
      </c>
      <c r="M27" s="49">
        <v>64.11</v>
      </c>
      <c r="N27" s="6">
        <v>83.02</v>
      </c>
      <c r="O27" s="56">
        <v>15130.166</v>
      </c>
      <c r="P27" s="56">
        <v>0</v>
      </c>
      <c r="Q27" s="56">
        <v>12633.4</v>
      </c>
      <c r="R27" s="56">
        <v>1907.636</v>
      </c>
      <c r="S27" s="56">
        <v>589.13</v>
      </c>
      <c r="T27" s="56">
        <v>15130.166</v>
      </c>
      <c r="U27" s="40"/>
      <c r="V27" s="40"/>
      <c r="W27" s="43"/>
      <c r="X27" s="40"/>
    </row>
    <row r="28" ht="21.75" customHeight="1" spans="1:29">
      <c r="A28" s="50" t="s">
        <v>975</v>
      </c>
      <c r="B28" s="51">
        <v>1</v>
      </c>
      <c r="C28" s="42" t="s">
        <v>53</v>
      </c>
      <c r="D28" s="40" t="s">
        <v>54</v>
      </c>
      <c r="E28" s="40" t="s">
        <v>431</v>
      </c>
      <c r="F28" s="32" t="s">
        <v>55</v>
      </c>
      <c r="G28" s="40" t="s">
        <v>400</v>
      </c>
      <c r="H28" s="40">
        <v>44287</v>
      </c>
      <c r="I28" s="40"/>
      <c r="J28" s="40">
        <v>16.8</v>
      </c>
      <c r="K28" s="40">
        <v>16.8</v>
      </c>
      <c r="L28" s="40"/>
      <c r="M28" s="40">
        <v>16.8</v>
      </c>
      <c r="N28" s="40"/>
      <c r="O28" s="40">
        <v>5080</v>
      </c>
      <c r="P28" s="40">
        <v>2708</v>
      </c>
      <c r="Q28" s="40">
        <v>2184</v>
      </c>
      <c r="R28" s="40">
        <v>120</v>
      </c>
      <c r="S28" s="40">
        <v>68</v>
      </c>
      <c r="T28" s="40">
        <v>5080</v>
      </c>
      <c r="U28" s="40"/>
      <c r="V28" s="40"/>
      <c r="W28" s="40" t="s">
        <v>405</v>
      </c>
      <c r="X28" s="40"/>
      <c r="AC28" s="36" t="e">
        <f>VLOOKUP(D28,#REF!,13,0)</f>
        <v>#REF!</v>
      </c>
    </row>
    <row r="29" ht="44.25" customHeight="1" spans="1:30">
      <c r="A29" s="50"/>
      <c r="B29" s="51">
        <v>2</v>
      </c>
      <c r="C29" s="42" t="s">
        <v>526</v>
      </c>
      <c r="D29" s="48" t="s">
        <v>527</v>
      </c>
      <c r="E29" s="32" t="s">
        <v>431</v>
      </c>
      <c r="F29" s="48" t="s">
        <v>529</v>
      </c>
      <c r="G29" s="44" t="s">
        <v>388</v>
      </c>
      <c r="H29" s="52">
        <v>44287</v>
      </c>
      <c r="I29" s="40"/>
      <c r="J29" s="61">
        <v>3.33</v>
      </c>
      <c r="K29" s="40"/>
      <c r="L29" s="40"/>
      <c r="M29" s="40"/>
      <c r="N29" s="40">
        <v>3.33</v>
      </c>
      <c r="O29" s="56"/>
      <c r="P29" s="56"/>
      <c r="Q29" s="56"/>
      <c r="R29" s="56"/>
      <c r="S29" s="56"/>
      <c r="T29" s="62"/>
      <c r="U29" s="56"/>
      <c r="V29" s="56"/>
      <c r="W29" s="32" t="s">
        <v>396</v>
      </c>
      <c r="X29" s="40"/>
      <c r="Z29" s="36">
        <v>1</v>
      </c>
      <c r="AA29" s="36" t="s">
        <v>1083</v>
      </c>
      <c r="AB29" s="36" t="e">
        <f>VLOOKUP(D29,#REF!,11,0)</f>
        <v>#REF!</v>
      </c>
      <c r="AC29" s="36" t="e">
        <f>VLOOKUP(D29,#REF!,13,0)</f>
        <v>#REF!</v>
      </c>
      <c r="AD29" s="36" t="e">
        <f>VLOOKUP(D29,#REF!,9,0)</f>
        <v>#REF!</v>
      </c>
    </row>
    <row r="30" ht="40.5" customHeight="1" spans="1:30">
      <c r="A30" s="50"/>
      <c r="B30" s="51">
        <v>3</v>
      </c>
      <c r="C30" s="42" t="s">
        <v>534</v>
      </c>
      <c r="D30" s="44" t="s">
        <v>535</v>
      </c>
      <c r="E30" s="32" t="s">
        <v>431</v>
      </c>
      <c r="F30" s="44" t="s">
        <v>537</v>
      </c>
      <c r="G30" s="44" t="s">
        <v>388</v>
      </c>
      <c r="H30" s="52">
        <v>44287</v>
      </c>
      <c r="I30" s="40"/>
      <c r="J30" s="61">
        <v>5.7</v>
      </c>
      <c r="K30" s="40"/>
      <c r="L30" s="40"/>
      <c r="M30" s="40"/>
      <c r="N30" s="40">
        <v>5.7</v>
      </c>
      <c r="O30" s="56"/>
      <c r="P30" s="56"/>
      <c r="Q30" s="56"/>
      <c r="R30" s="56"/>
      <c r="S30" s="56"/>
      <c r="T30" s="56"/>
      <c r="U30" s="56"/>
      <c r="V30" s="56"/>
      <c r="W30" s="32" t="s">
        <v>396</v>
      </c>
      <c r="X30" s="40"/>
      <c r="Z30" s="36">
        <v>1</v>
      </c>
      <c r="AA30" s="36" t="s">
        <v>1083</v>
      </c>
      <c r="AB30" s="36" t="e">
        <f>VLOOKUP(D30,#REF!,11,0)</f>
        <v>#REF!</v>
      </c>
      <c r="AC30" s="36" t="e">
        <f>VLOOKUP(D30,#REF!,13,0)</f>
        <v>#REF!</v>
      </c>
      <c r="AD30" s="36" t="e">
        <f>VLOOKUP(D30,#REF!,9,0)</f>
        <v>#REF!</v>
      </c>
    </row>
    <row r="31" ht="40.5" customHeight="1" spans="1:30">
      <c r="A31" s="50"/>
      <c r="B31" s="51">
        <v>4</v>
      </c>
      <c r="C31" s="42" t="s">
        <v>56</v>
      </c>
      <c r="D31" s="44" t="s">
        <v>57</v>
      </c>
      <c r="E31" s="32" t="s">
        <v>431</v>
      </c>
      <c r="F31" s="44" t="s">
        <v>58</v>
      </c>
      <c r="G31" s="44" t="s">
        <v>400</v>
      </c>
      <c r="H31" s="52">
        <v>44287</v>
      </c>
      <c r="I31" s="40"/>
      <c r="J31" s="61">
        <v>17.4</v>
      </c>
      <c r="K31" s="40">
        <v>17.4</v>
      </c>
      <c r="L31" s="40"/>
      <c r="M31" s="62">
        <v>17.4</v>
      </c>
      <c r="N31" s="40"/>
      <c r="O31" s="56">
        <v>5820.3</v>
      </c>
      <c r="P31" s="56">
        <v>3480</v>
      </c>
      <c r="Q31" s="56">
        <v>1914</v>
      </c>
      <c r="R31" s="56">
        <v>287.1</v>
      </c>
      <c r="S31" s="56">
        <v>139.2</v>
      </c>
      <c r="T31" s="62">
        <v>5820.3</v>
      </c>
      <c r="U31" s="56"/>
      <c r="V31" s="56"/>
      <c r="W31" s="32" t="s">
        <v>467</v>
      </c>
      <c r="X31" s="40"/>
      <c r="Z31" s="36">
        <v>1</v>
      </c>
      <c r="AA31" s="36" t="s">
        <v>1084</v>
      </c>
      <c r="AB31" s="36" t="e">
        <f>VLOOKUP(D31,#REF!,11,0)</f>
        <v>#REF!</v>
      </c>
      <c r="AC31" s="36" t="e">
        <f>VLOOKUP(D31,#REF!,13,0)</f>
        <v>#REF!</v>
      </c>
      <c r="AD31" s="36" t="e">
        <f>VLOOKUP(D31,#REF!,9,0)</f>
        <v>#REF!</v>
      </c>
    </row>
    <row r="32" ht="40.5" customHeight="1" spans="1:30">
      <c r="A32" s="50"/>
      <c r="B32" s="51">
        <v>5</v>
      </c>
      <c r="C32" s="42" t="s">
        <v>59</v>
      </c>
      <c r="D32" s="44" t="s">
        <v>60</v>
      </c>
      <c r="E32" s="32" t="s">
        <v>431</v>
      </c>
      <c r="F32" s="44" t="s">
        <v>61</v>
      </c>
      <c r="G32" s="44" t="s">
        <v>400</v>
      </c>
      <c r="H32" s="52">
        <v>44317</v>
      </c>
      <c r="I32" s="40"/>
      <c r="J32" s="61">
        <v>33.7</v>
      </c>
      <c r="K32" s="40">
        <v>33.7</v>
      </c>
      <c r="L32" s="40"/>
      <c r="M32" s="40">
        <v>33.7</v>
      </c>
      <c r="N32" s="40"/>
      <c r="O32" s="56">
        <v>9483.35</v>
      </c>
      <c r="P32" s="56">
        <v>4585</v>
      </c>
      <c r="Q32" s="56">
        <v>4025</v>
      </c>
      <c r="R32" s="56">
        <v>603.75</v>
      </c>
      <c r="S32" s="56">
        <v>269.6</v>
      </c>
      <c r="T32" s="56">
        <v>9483.35</v>
      </c>
      <c r="U32" s="56"/>
      <c r="V32" s="56"/>
      <c r="W32" s="32" t="s">
        <v>467</v>
      </c>
      <c r="X32" s="40"/>
      <c r="Z32" s="36">
        <v>0</v>
      </c>
      <c r="AA32" s="36" t="s">
        <v>1085</v>
      </c>
      <c r="AB32" s="36" t="e">
        <f>VLOOKUP(D32,#REF!,11,0)</f>
        <v>#REF!</v>
      </c>
      <c r="AC32" s="36" t="e">
        <f>VLOOKUP(D32,#REF!,13,0)</f>
        <v>#REF!</v>
      </c>
      <c r="AD32" s="36" t="e">
        <f>VLOOKUP(D32,#REF!,9,0)</f>
        <v>#REF!</v>
      </c>
    </row>
    <row r="33" ht="40.5" customHeight="1" spans="1:29">
      <c r="A33" s="50"/>
      <c r="B33" s="51">
        <v>6</v>
      </c>
      <c r="C33" s="42" t="s">
        <v>551</v>
      </c>
      <c r="D33" s="44" t="s">
        <v>552</v>
      </c>
      <c r="E33" s="32" t="s">
        <v>431</v>
      </c>
      <c r="F33" s="44" t="s">
        <v>193</v>
      </c>
      <c r="G33" s="44" t="s">
        <v>400</v>
      </c>
      <c r="H33" s="52">
        <v>44317</v>
      </c>
      <c r="I33" s="40"/>
      <c r="J33" s="61">
        <v>2.92</v>
      </c>
      <c r="K33" s="40"/>
      <c r="L33" s="40"/>
      <c r="M33" s="40"/>
      <c r="N33" s="40">
        <v>2.92</v>
      </c>
      <c r="O33" s="56"/>
      <c r="P33" s="56"/>
      <c r="Q33" s="56"/>
      <c r="R33" s="56"/>
      <c r="S33" s="56"/>
      <c r="T33" s="56"/>
      <c r="U33" s="56"/>
      <c r="V33" s="56"/>
      <c r="W33" s="32" t="s">
        <v>405</v>
      </c>
      <c r="X33" s="40"/>
      <c r="Z33" s="36">
        <v>0</v>
      </c>
      <c r="AA33" s="36" t="s">
        <v>1083</v>
      </c>
      <c r="AB33" s="36" t="e">
        <f>VLOOKUP(D33,#REF!,11,0)</f>
        <v>#REF!</v>
      </c>
      <c r="AC33" s="36" t="e">
        <f>VLOOKUP(D33,#REF!,13,0)</f>
        <v>#REF!</v>
      </c>
    </row>
    <row r="34" ht="40.5" customHeight="1" spans="1:30">
      <c r="A34" s="50"/>
      <c r="B34" s="51">
        <v>7</v>
      </c>
      <c r="C34" s="42" t="s">
        <v>62</v>
      </c>
      <c r="D34" s="44" t="s">
        <v>63</v>
      </c>
      <c r="E34" s="32" t="s">
        <v>431</v>
      </c>
      <c r="F34" s="44" t="s">
        <v>64</v>
      </c>
      <c r="G34" s="32" t="s">
        <v>400</v>
      </c>
      <c r="H34" s="52">
        <v>44317</v>
      </c>
      <c r="I34" s="40"/>
      <c r="J34" s="61">
        <v>0.19</v>
      </c>
      <c r="K34" s="40">
        <v>0.19</v>
      </c>
      <c r="L34" s="40"/>
      <c r="M34" s="40">
        <v>0.19</v>
      </c>
      <c r="N34" s="40"/>
      <c r="O34" s="56">
        <v>59.925</v>
      </c>
      <c r="P34" s="56">
        <v>30</v>
      </c>
      <c r="Q34" s="56">
        <v>24.7</v>
      </c>
      <c r="R34" s="56">
        <v>3.705</v>
      </c>
      <c r="S34" s="56">
        <v>1.52</v>
      </c>
      <c r="T34" s="56">
        <v>59.925</v>
      </c>
      <c r="U34" s="56"/>
      <c r="V34" s="56"/>
      <c r="W34" s="32" t="s">
        <v>405</v>
      </c>
      <c r="X34" s="40"/>
      <c r="Z34" s="36">
        <v>1</v>
      </c>
      <c r="AA34" s="36" t="s">
        <v>1083</v>
      </c>
      <c r="AB34" s="36" t="e">
        <f>VLOOKUP(D34,#REF!,11,0)</f>
        <v>#REF!</v>
      </c>
      <c r="AC34" s="36" t="e">
        <f>VLOOKUP(D34,#REF!,13,0)</f>
        <v>#REF!</v>
      </c>
      <c r="AD34" s="36" t="e">
        <f>VLOOKUP(D34,#REF!,9,0)</f>
        <v>#REF!</v>
      </c>
    </row>
    <row r="35" ht="40.5" customHeight="1" spans="1:30">
      <c r="A35" s="50"/>
      <c r="B35" s="51">
        <v>8</v>
      </c>
      <c r="C35" s="42" t="s">
        <v>563</v>
      </c>
      <c r="D35" s="44" t="s">
        <v>564</v>
      </c>
      <c r="E35" s="32" t="s">
        <v>455</v>
      </c>
      <c r="F35" s="44" t="s">
        <v>565</v>
      </c>
      <c r="G35" s="32" t="s">
        <v>400</v>
      </c>
      <c r="H35" s="52">
        <v>44501</v>
      </c>
      <c r="I35" s="40"/>
      <c r="J35" s="61">
        <v>0.06</v>
      </c>
      <c r="K35" s="40"/>
      <c r="L35" s="40"/>
      <c r="M35" s="40"/>
      <c r="N35" s="40">
        <v>0.06</v>
      </c>
      <c r="O35" s="56"/>
      <c r="P35" s="56"/>
      <c r="Q35" s="56"/>
      <c r="R35" s="56"/>
      <c r="S35" s="56"/>
      <c r="T35" s="56"/>
      <c r="U35" s="56"/>
      <c r="V35" s="56"/>
      <c r="W35" s="32" t="s">
        <v>405</v>
      </c>
      <c r="X35" s="40"/>
      <c r="Z35" s="36">
        <v>1</v>
      </c>
      <c r="AA35" s="36" t="s">
        <v>1085</v>
      </c>
      <c r="AB35" s="36" t="e">
        <f>VLOOKUP(D35,#REF!,11,0)</f>
        <v>#REF!</v>
      </c>
      <c r="AC35" s="36" t="e">
        <f>VLOOKUP(D35,#REF!,13,0)</f>
        <v>#REF!</v>
      </c>
      <c r="AD35" s="36" t="e">
        <f>VLOOKUP(D35,#REF!,9,0)</f>
        <v>#REF!</v>
      </c>
    </row>
    <row r="36" ht="24" spans="1:30">
      <c r="A36" s="50"/>
      <c r="B36" s="51">
        <v>9</v>
      </c>
      <c r="C36" s="42" t="s">
        <v>570</v>
      </c>
      <c r="D36" s="44" t="s">
        <v>571</v>
      </c>
      <c r="E36" s="32" t="s">
        <v>455</v>
      </c>
      <c r="F36" s="44" t="s">
        <v>572</v>
      </c>
      <c r="G36" s="44" t="s">
        <v>400</v>
      </c>
      <c r="H36" s="52">
        <v>44501</v>
      </c>
      <c r="I36" s="40"/>
      <c r="J36" s="61">
        <v>1.21</v>
      </c>
      <c r="K36" s="40"/>
      <c r="L36" s="40"/>
      <c r="M36" s="40"/>
      <c r="N36" s="40">
        <v>1.21</v>
      </c>
      <c r="O36" s="56"/>
      <c r="P36" s="56"/>
      <c r="Q36" s="56"/>
      <c r="R36" s="56"/>
      <c r="S36" s="56"/>
      <c r="T36" s="56"/>
      <c r="U36" s="56"/>
      <c r="V36" s="56"/>
      <c r="W36" s="32" t="s">
        <v>405</v>
      </c>
      <c r="X36" s="40"/>
      <c r="Z36" s="36">
        <v>1</v>
      </c>
      <c r="AA36" s="36" t="s">
        <v>1083</v>
      </c>
      <c r="AB36" s="36" t="e">
        <f>VLOOKUP(D36,#REF!,11,0)</f>
        <v>#REF!</v>
      </c>
      <c r="AC36" s="36" t="e">
        <f>VLOOKUP(D36,#REF!,13,0)</f>
        <v>#REF!</v>
      </c>
      <c r="AD36" s="36" t="e">
        <f>VLOOKUP(D36,#REF!,9,0)</f>
        <v>#REF!</v>
      </c>
    </row>
    <row r="37" ht="29.25" customHeight="1" spans="1:30">
      <c r="A37" s="50"/>
      <c r="B37" s="51">
        <v>10</v>
      </c>
      <c r="C37" s="42" t="s">
        <v>577</v>
      </c>
      <c r="D37" s="44" t="s">
        <v>578</v>
      </c>
      <c r="E37" s="32" t="s">
        <v>455</v>
      </c>
      <c r="F37" s="44" t="s">
        <v>579</v>
      </c>
      <c r="G37" s="44" t="s">
        <v>400</v>
      </c>
      <c r="H37" s="52">
        <v>44501</v>
      </c>
      <c r="I37" s="40"/>
      <c r="J37" s="61">
        <v>0.33</v>
      </c>
      <c r="K37" s="40"/>
      <c r="L37" s="40"/>
      <c r="M37" s="40"/>
      <c r="N37" s="40">
        <v>0.33</v>
      </c>
      <c r="O37" s="56"/>
      <c r="P37" s="56"/>
      <c r="Q37" s="56"/>
      <c r="R37" s="56"/>
      <c r="S37" s="56"/>
      <c r="T37" s="56"/>
      <c r="U37" s="56"/>
      <c r="V37" s="56"/>
      <c r="W37" s="32" t="s">
        <v>405</v>
      </c>
      <c r="X37" s="40"/>
      <c r="Z37" s="36">
        <v>1</v>
      </c>
      <c r="AA37" s="36" t="s">
        <v>1083</v>
      </c>
      <c r="AB37" s="36" t="e">
        <f>VLOOKUP(D37,#REF!,11,0)</f>
        <v>#REF!</v>
      </c>
      <c r="AC37" s="36" t="e">
        <f>VLOOKUP(D37,#REF!,13,0)</f>
        <v>#REF!</v>
      </c>
      <c r="AD37" s="36" t="e">
        <f>VLOOKUP(D37,#REF!,9,0)</f>
        <v>#REF!</v>
      </c>
    </row>
    <row r="38" ht="29.25" customHeight="1" spans="1:30">
      <c r="A38" s="50"/>
      <c r="B38" s="51">
        <v>11</v>
      </c>
      <c r="C38" s="42" t="s">
        <v>584</v>
      </c>
      <c r="D38" s="44" t="s">
        <v>585</v>
      </c>
      <c r="E38" s="40" t="s">
        <v>455</v>
      </c>
      <c r="F38" s="43" t="s">
        <v>74</v>
      </c>
      <c r="G38" s="43" t="s">
        <v>400</v>
      </c>
      <c r="H38" s="53">
        <v>44501</v>
      </c>
      <c r="I38" s="40"/>
      <c r="J38" s="63">
        <v>0.3</v>
      </c>
      <c r="K38" s="40"/>
      <c r="L38" s="40"/>
      <c r="M38" s="40"/>
      <c r="N38" s="40">
        <v>0.3</v>
      </c>
      <c r="O38" s="56"/>
      <c r="P38" s="56"/>
      <c r="Q38" s="56"/>
      <c r="R38" s="56"/>
      <c r="S38" s="56"/>
      <c r="T38" s="56"/>
      <c r="U38" s="56"/>
      <c r="V38" s="56"/>
      <c r="W38" s="32" t="s">
        <v>405</v>
      </c>
      <c r="X38" s="40"/>
      <c r="Z38" s="36">
        <v>1</v>
      </c>
      <c r="AA38" s="36" t="s">
        <v>1083</v>
      </c>
      <c r="AB38" s="36" t="e">
        <f>VLOOKUP(D38,#REF!,11,0)</f>
        <v>#REF!</v>
      </c>
      <c r="AC38" s="36" t="e">
        <f>VLOOKUP(D38,#REF!,13,0)</f>
        <v>#REF!</v>
      </c>
      <c r="AD38" s="36" t="e">
        <f>VLOOKUP(D38,#REF!,9,0)</f>
        <v>#REF!</v>
      </c>
    </row>
    <row r="39" ht="33.75" customHeight="1" spans="1:30">
      <c r="A39" s="50"/>
      <c r="B39" s="51">
        <v>12</v>
      </c>
      <c r="C39" s="42" t="s">
        <v>590</v>
      </c>
      <c r="D39" s="44" t="s">
        <v>591</v>
      </c>
      <c r="E39" s="40" t="s">
        <v>592</v>
      </c>
      <c r="F39" s="43" t="s">
        <v>593</v>
      </c>
      <c r="G39" s="54" t="s">
        <v>400</v>
      </c>
      <c r="H39" s="53">
        <v>44378</v>
      </c>
      <c r="I39" s="40"/>
      <c r="J39" s="63">
        <v>6.59</v>
      </c>
      <c r="K39" s="40"/>
      <c r="L39" s="40"/>
      <c r="M39" s="40"/>
      <c r="N39" s="40">
        <v>6.59</v>
      </c>
      <c r="O39" s="56"/>
      <c r="P39" s="56"/>
      <c r="Q39" s="56"/>
      <c r="R39" s="56"/>
      <c r="S39" s="56"/>
      <c r="T39" s="56"/>
      <c r="U39" s="56"/>
      <c r="V39" s="56"/>
      <c r="W39" s="32" t="s">
        <v>405</v>
      </c>
      <c r="X39" s="40"/>
      <c r="Z39" s="36">
        <v>1</v>
      </c>
      <c r="AA39" s="36" t="s">
        <v>1083</v>
      </c>
      <c r="AB39" s="36" t="e">
        <f>VLOOKUP(D39,#REF!,11,0)</f>
        <v>#REF!</v>
      </c>
      <c r="AC39" s="36" t="e">
        <f>VLOOKUP(D39,#REF!,13,0)</f>
        <v>#REF!</v>
      </c>
      <c r="AD39" s="36" t="e">
        <f>VLOOKUP(D39,#REF!,9,0)</f>
        <v>#REF!</v>
      </c>
    </row>
    <row r="40" ht="33.75" customHeight="1" spans="1:29">
      <c r="A40" s="50"/>
      <c r="B40" s="51">
        <v>13</v>
      </c>
      <c r="C40" s="42" t="s">
        <v>79</v>
      </c>
      <c r="D40" s="44" t="s">
        <v>80</v>
      </c>
      <c r="E40" s="32" t="s">
        <v>511</v>
      </c>
      <c r="F40" s="44" t="s">
        <v>81</v>
      </c>
      <c r="G40" s="44" t="s">
        <v>464</v>
      </c>
      <c r="H40" s="52">
        <v>44287</v>
      </c>
      <c r="I40" s="40"/>
      <c r="J40" s="61">
        <v>6.23</v>
      </c>
      <c r="K40" s="40">
        <v>6.23</v>
      </c>
      <c r="L40" s="40"/>
      <c r="M40" s="40">
        <v>6.23</v>
      </c>
      <c r="N40" s="40"/>
      <c r="O40" s="56">
        <v>15274.69</v>
      </c>
      <c r="P40" s="56">
        <v>14010</v>
      </c>
      <c r="Q40" s="56">
        <v>1027.95</v>
      </c>
      <c r="R40" s="56">
        <v>186.9</v>
      </c>
      <c r="S40" s="56">
        <v>49.84</v>
      </c>
      <c r="T40" s="56">
        <v>15274.69</v>
      </c>
      <c r="U40" s="56"/>
      <c r="V40" s="56"/>
      <c r="W40" s="32" t="s">
        <v>396</v>
      </c>
      <c r="X40" s="40"/>
      <c r="Z40" s="36">
        <v>0</v>
      </c>
      <c r="AA40" s="36" t="s">
        <v>1083</v>
      </c>
      <c r="AB40" s="36" t="e">
        <f>VLOOKUP(D40,#REF!,11,0)</f>
        <v>#REF!</v>
      </c>
      <c r="AC40" s="36" t="e">
        <f>VLOOKUP(D40,#REF!,13,0)</f>
        <v>#REF!</v>
      </c>
    </row>
    <row r="41" ht="42" customHeight="1" spans="1:29">
      <c r="A41" s="50"/>
      <c r="B41" s="51">
        <v>14</v>
      </c>
      <c r="C41" s="42" t="s">
        <v>264</v>
      </c>
      <c r="D41" s="44" t="s">
        <v>265</v>
      </c>
      <c r="E41" s="40" t="s">
        <v>602</v>
      </c>
      <c r="F41" s="43" t="s">
        <v>266</v>
      </c>
      <c r="G41" s="54" t="s">
        <v>464</v>
      </c>
      <c r="H41" s="53">
        <v>44287</v>
      </c>
      <c r="I41" s="40"/>
      <c r="J41" s="63">
        <v>4.54</v>
      </c>
      <c r="K41" s="40">
        <v>4.54</v>
      </c>
      <c r="L41" s="40"/>
      <c r="M41" s="40">
        <v>4.54</v>
      </c>
      <c r="N41" s="40"/>
      <c r="O41" s="56">
        <v>11141.12</v>
      </c>
      <c r="P41" s="56">
        <v>10219.5</v>
      </c>
      <c r="Q41" s="56">
        <v>749.1</v>
      </c>
      <c r="R41" s="56">
        <v>136.2</v>
      </c>
      <c r="S41" s="56">
        <v>36.32</v>
      </c>
      <c r="T41" s="40">
        <v>11141.12</v>
      </c>
      <c r="U41" s="40"/>
      <c r="V41" s="40"/>
      <c r="W41" s="32" t="s">
        <v>396</v>
      </c>
      <c r="X41" s="40"/>
      <c r="Z41" s="36">
        <v>0</v>
      </c>
      <c r="AA41" s="36" t="s">
        <v>1083</v>
      </c>
      <c r="AB41" s="36" t="e">
        <f>VLOOKUP(D41,#REF!,11,0)</f>
        <v>#REF!</v>
      </c>
      <c r="AC41" s="36" t="e">
        <f>VLOOKUP(D41,#REF!,13,0)</f>
        <v>#REF!</v>
      </c>
    </row>
    <row r="42" ht="24" spans="1:30">
      <c r="A42" s="50"/>
      <c r="B42" s="51">
        <v>15</v>
      </c>
      <c r="C42" s="42" t="s">
        <v>280</v>
      </c>
      <c r="D42" s="43" t="s">
        <v>281</v>
      </c>
      <c r="E42" s="40" t="s">
        <v>602</v>
      </c>
      <c r="F42" s="43" t="s">
        <v>282</v>
      </c>
      <c r="G42" s="54" t="s">
        <v>464</v>
      </c>
      <c r="H42" s="53">
        <v>44287</v>
      </c>
      <c r="I42" s="40"/>
      <c r="J42" s="63">
        <v>2.32</v>
      </c>
      <c r="K42" s="40">
        <v>2.32</v>
      </c>
      <c r="L42" s="40"/>
      <c r="M42" s="40">
        <v>2.32</v>
      </c>
      <c r="N42" s="40"/>
      <c r="O42" s="56">
        <v>5701.46</v>
      </c>
      <c r="P42" s="56">
        <v>5230.5</v>
      </c>
      <c r="Q42" s="56">
        <v>382.8</v>
      </c>
      <c r="R42" s="56">
        <v>69.6</v>
      </c>
      <c r="S42" s="56">
        <v>18.56</v>
      </c>
      <c r="T42" s="56">
        <v>5701.46</v>
      </c>
      <c r="U42" s="56"/>
      <c r="V42" s="56"/>
      <c r="W42" s="32" t="s">
        <v>396</v>
      </c>
      <c r="X42" s="40"/>
      <c r="Z42" s="36">
        <v>1</v>
      </c>
      <c r="AA42" s="36" t="s">
        <v>1086</v>
      </c>
      <c r="AB42" s="36" t="e">
        <f>VLOOKUP(D42,#REF!,11,0)</f>
        <v>#REF!</v>
      </c>
      <c r="AC42" s="36" t="e">
        <f>VLOOKUP(D42,#REF!,13,0)</f>
        <v>#REF!</v>
      </c>
      <c r="AD42" s="36" t="e">
        <f>VLOOKUP(D42,#REF!,9,0)</f>
        <v>#REF!</v>
      </c>
    </row>
    <row r="43" ht="30.75" customHeight="1" spans="1:29">
      <c r="A43" s="50"/>
      <c r="B43" s="51">
        <v>16</v>
      </c>
      <c r="C43" s="42" t="s">
        <v>87</v>
      </c>
      <c r="D43" s="44" t="s">
        <v>88</v>
      </c>
      <c r="E43" s="32" t="s">
        <v>412</v>
      </c>
      <c r="F43" s="44" t="s">
        <v>89</v>
      </c>
      <c r="G43" s="44" t="s">
        <v>388</v>
      </c>
      <c r="H43" s="52">
        <v>44378</v>
      </c>
      <c r="I43" s="40"/>
      <c r="J43" s="61">
        <v>0.99</v>
      </c>
      <c r="K43" s="40">
        <v>0.99</v>
      </c>
      <c r="L43" s="40"/>
      <c r="M43" s="40">
        <v>0.99</v>
      </c>
      <c r="N43" s="40"/>
      <c r="O43" s="56">
        <v>2684.936</v>
      </c>
      <c r="P43" s="56">
        <v>2522.576</v>
      </c>
      <c r="Q43" s="56">
        <v>128.7</v>
      </c>
      <c r="R43" s="56">
        <v>25.74</v>
      </c>
      <c r="S43" s="56">
        <v>7.92</v>
      </c>
      <c r="T43" s="56">
        <v>2684.936</v>
      </c>
      <c r="U43" s="56"/>
      <c r="V43" s="56"/>
      <c r="W43" s="32" t="s">
        <v>396</v>
      </c>
      <c r="X43" s="40"/>
      <c r="Z43" s="36">
        <v>0</v>
      </c>
      <c r="AA43" s="36" t="s">
        <v>1084</v>
      </c>
      <c r="AB43" s="36" t="e">
        <f>VLOOKUP(D43,#REF!,11,0)</f>
        <v>#REF!</v>
      </c>
      <c r="AC43" s="36" t="e">
        <f>VLOOKUP(D43,#REF!,13,0)</f>
        <v>#REF!</v>
      </c>
    </row>
    <row r="44" ht="30.75" customHeight="1" spans="1:29">
      <c r="A44" s="50"/>
      <c r="B44" s="51">
        <v>17</v>
      </c>
      <c r="C44" s="42" t="s">
        <v>90</v>
      </c>
      <c r="D44" s="44" t="s">
        <v>91</v>
      </c>
      <c r="E44" s="32" t="s">
        <v>412</v>
      </c>
      <c r="F44" s="44" t="s">
        <v>92</v>
      </c>
      <c r="G44" s="44" t="s">
        <v>400</v>
      </c>
      <c r="H44" s="52">
        <v>44317</v>
      </c>
      <c r="I44" s="40"/>
      <c r="J44" s="61">
        <v>2.17</v>
      </c>
      <c r="K44" s="40">
        <v>2.17</v>
      </c>
      <c r="L44" s="40"/>
      <c r="M44" s="40">
        <v>2.17</v>
      </c>
      <c r="N44" s="40"/>
      <c r="O44" s="56">
        <v>744.31</v>
      </c>
      <c r="P44" s="56">
        <v>434</v>
      </c>
      <c r="Q44" s="56">
        <v>238.7</v>
      </c>
      <c r="R44" s="56">
        <v>54.25</v>
      </c>
      <c r="S44" s="56">
        <v>17.36</v>
      </c>
      <c r="T44" s="56">
        <v>744.31</v>
      </c>
      <c r="U44" s="56"/>
      <c r="V44" s="56"/>
      <c r="W44" s="32" t="s">
        <v>467</v>
      </c>
      <c r="X44" s="40"/>
      <c r="Z44" s="36">
        <v>0</v>
      </c>
      <c r="AA44" s="36" t="s">
        <v>1083</v>
      </c>
      <c r="AB44" s="36" t="e">
        <f>VLOOKUP(D44,#REF!,11,0)</f>
        <v>#REF!</v>
      </c>
      <c r="AC44" s="36" t="e">
        <f>VLOOKUP(D44,#REF!,13,0)</f>
        <v>#REF!</v>
      </c>
    </row>
    <row r="45" ht="30.75" customHeight="1" spans="1:30">
      <c r="A45" s="50"/>
      <c r="B45" s="51">
        <v>18</v>
      </c>
      <c r="C45" s="42" t="s">
        <v>93</v>
      </c>
      <c r="D45" s="44" t="s">
        <v>94</v>
      </c>
      <c r="E45" s="40" t="s">
        <v>412</v>
      </c>
      <c r="F45" s="43" t="s">
        <v>96</v>
      </c>
      <c r="G45" s="43" t="s">
        <v>400</v>
      </c>
      <c r="H45" s="53">
        <v>44317</v>
      </c>
      <c r="I45" s="40"/>
      <c r="J45" s="63">
        <v>4.96</v>
      </c>
      <c r="K45" s="40">
        <v>4.96</v>
      </c>
      <c r="L45" s="40"/>
      <c r="M45" s="40">
        <v>4.96</v>
      </c>
      <c r="N45" s="40"/>
      <c r="O45" s="56">
        <v>1677.28</v>
      </c>
      <c r="P45" s="56">
        <v>992</v>
      </c>
      <c r="Q45" s="56">
        <v>545.6</v>
      </c>
      <c r="R45" s="56">
        <v>100</v>
      </c>
      <c r="S45" s="56">
        <v>39.68</v>
      </c>
      <c r="T45" s="56">
        <v>1677.28</v>
      </c>
      <c r="U45" s="56"/>
      <c r="V45" s="56"/>
      <c r="W45" s="32" t="s">
        <v>405</v>
      </c>
      <c r="X45" s="40"/>
      <c r="Z45" s="36">
        <v>0</v>
      </c>
      <c r="AA45" s="36" t="s">
        <v>1085</v>
      </c>
      <c r="AB45" s="36" t="e">
        <f>VLOOKUP(D45,#REF!,11,0)</f>
        <v>#REF!</v>
      </c>
      <c r="AC45" s="36" t="e">
        <f>VLOOKUP(D45,#REF!,13,0)</f>
        <v>#REF!</v>
      </c>
      <c r="AD45" s="36" t="e">
        <f>VLOOKUP(D45,#REF!,9,0)</f>
        <v>#REF!</v>
      </c>
    </row>
    <row r="46" ht="30.75" customHeight="1" spans="1:29">
      <c r="A46" s="50"/>
      <c r="B46" s="51">
        <v>19</v>
      </c>
      <c r="C46" s="42" t="s">
        <v>632</v>
      </c>
      <c r="D46" s="44" t="s">
        <v>633</v>
      </c>
      <c r="E46" s="40" t="s">
        <v>412</v>
      </c>
      <c r="F46" s="43" t="s">
        <v>96</v>
      </c>
      <c r="G46" s="43" t="s">
        <v>400</v>
      </c>
      <c r="H46" s="53">
        <v>44287</v>
      </c>
      <c r="I46" s="40"/>
      <c r="J46" s="63">
        <v>5.55</v>
      </c>
      <c r="K46" s="40"/>
      <c r="L46" s="40"/>
      <c r="M46" s="40"/>
      <c r="N46" s="40">
        <v>5.55</v>
      </c>
      <c r="O46" s="56"/>
      <c r="P46" s="56"/>
      <c r="Q46" s="56"/>
      <c r="R46" s="56"/>
      <c r="S46" s="56"/>
      <c r="T46" s="56"/>
      <c r="U46" s="56"/>
      <c r="V46" s="56"/>
      <c r="W46" s="32" t="s">
        <v>405</v>
      </c>
      <c r="X46" s="40"/>
      <c r="Z46" s="36">
        <v>1</v>
      </c>
      <c r="AA46" s="36" t="s">
        <v>1086</v>
      </c>
      <c r="AB46" s="36" t="e">
        <f>VLOOKUP(D46,#REF!,11,0)</f>
        <v>#REF!</v>
      </c>
      <c r="AC46" s="36" t="e">
        <f>VLOOKUP(D46,#REF!,13,0)</f>
        <v>#REF!</v>
      </c>
    </row>
    <row r="47" ht="30.75" customHeight="1" spans="1:29">
      <c r="A47" s="50"/>
      <c r="B47" s="51">
        <v>20</v>
      </c>
      <c r="C47" s="42" t="s">
        <v>97</v>
      </c>
      <c r="D47" s="44" t="s">
        <v>98</v>
      </c>
      <c r="E47" s="40" t="s">
        <v>412</v>
      </c>
      <c r="F47" s="43" t="s">
        <v>99</v>
      </c>
      <c r="G47" s="43" t="s">
        <v>400</v>
      </c>
      <c r="H47" s="53">
        <v>44317</v>
      </c>
      <c r="I47" s="40"/>
      <c r="J47" s="63">
        <v>3.33</v>
      </c>
      <c r="K47" s="40">
        <v>3.33</v>
      </c>
      <c r="L47" s="40"/>
      <c r="M47" s="40">
        <v>3.33</v>
      </c>
      <c r="N47" s="40"/>
      <c r="O47" s="56">
        <v>1142.19</v>
      </c>
      <c r="P47" s="56">
        <v>666</v>
      </c>
      <c r="Q47" s="56">
        <v>366.3</v>
      </c>
      <c r="R47" s="56">
        <v>83.25</v>
      </c>
      <c r="S47" s="56">
        <v>26.64</v>
      </c>
      <c r="T47" s="56">
        <v>1142.19</v>
      </c>
      <c r="U47" s="56"/>
      <c r="V47" s="56"/>
      <c r="W47" s="32" t="s">
        <v>467</v>
      </c>
      <c r="X47" s="40"/>
      <c r="Z47" s="36">
        <v>1</v>
      </c>
      <c r="AA47" s="36" t="s">
        <v>1085</v>
      </c>
      <c r="AB47" s="36" t="e">
        <f>VLOOKUP(D47,#REF!,11,0)</f>
        <v>#REF!</v>
      </c>
      <c r="AC47" s="36" t="e">
        <f>VLOOKUP(D47,#REF!,13,0)</f>
        <v>#REF!</v>
      </c>
    </row>
    <row r="48" ht="30.75" customHeight="1" spans="1:29">
      <c r="A48" s="50"/>
      <c r="B48" s="51">
        <v>21</v>
      </c>
      <c r="C48" s="42" t="s">
        <v>100</v>
      </c>
      <c r="D48" s="44" t="s">
        <v>101</v>
      </c>
      <c r="E48" s="40" t="s">
        <v>412</v>
      </c>
      <c r="F48" s="43" t="s">
        <v>102</v>
      </c>
      <c r="G48" s="43" t="s">
        <v>400</v>
      </c>
      <c r="H48" s="53">
        <v>44317</v>
      </c>
      <c r="I48" s="40"/>
      <c r="J48" s="63">
        <v>15.6</v>
      </c>
      <c r="K48" s="40">
        <v>15.6</v>
      </c>
      <c r="L48" s="40"/>
      <c r="M48" s="40">
        <v>15.6</v>
      </c>
      <c r="N48" s="40"/>
      <c r="O48" s="56">
        <v>5350.8</v>
      </c>
      <c r="P48" s="56">
        <v>3120</v>
      </c>
      <c r="Q48" s="56">
        <v>1716</v>
      </c>
      <c r="R48" s="56">
        <v>390</v>
      </c>
      <c r="S48" s="56">
        <v>124.8</v>
      </c>
      <c r="T48" s="56">
        <v>5350.8</v>
      </c>
      <c r="U48" s="56"/>
      <c r="V48" s="56"/>
      <c r="W48" s="32" t="s">
        <v>467</v>
      </c>
      <c r="X48" s="40"/>
      <c r="Z48" s="36">
        <v>0</v>
      </c>
      <c r="AA48" s="36" t="s">
        <v>1085</v>
      </c>
      <c r="AB48" s="36" t="e">
        <f>VLOOKUP(D48,#REF!,11,0)</f>
        <v>#REF!</v>
      </c>
      <c r="AC48" s="36" t="e">
        <f>VLOOKUP(D48,#REF!,13,0)</f>
        <v>#REF!</v>
      </c>
    </row>
    <row r="49" ht="30.75" customHeight="1" spans="1:29">
      <c r="A49" s="50"/>
      <c r="B49" s="51">
        <v>22</v>
      </c>
      <c r="C49" s="42" t="s">
        <v>103</v>
      </c>
      <c r="D49" s="44" t="s">
        <v>104</v>
      </c>
      <c r="E49" s="40" t="s">
        <v>412</v>
      </c>
      <c r="F49" s="43" t="s">
        <v>96</v>
      </c>
      <c r="G49" s="43" t="s">
        <v>400</v>
      </c>
      <c r="H49" s="53">
        <v>44503</v>
      </c>
      <c r="I49" s="40"/>
      <c r="J49" s="63">
        <v>2.67</v>
      </c>
      <c r="K49" s="40">
        <v>2.67</v>
      </c>
      <c r="L49" s="40"/>
      <c r="M49" s="40">
        <v>2.67</v>
      </c>
      <c r="N49" s="40"/>
      <c r="O49" s="56">
        <v>897.12</v>
      </c>
      <c r="P49" s="56">
        <v>534</v>
      </c>
      <c r="Q49" s="56">
        <v>293.7</v>
      </c>
      <c r="R49" s="56">
        <v>48.06</v>
      </c>
      <c r="S49" s="56">
        <v>21.36</v>
      </c>
      <c r="T49" s="56">
        <v>897.12</v>
      </c>
      <c r="U49" s="56"/>
      <c r="V49" s="56"/>
      <c r="W49" s="32" t="s">
        <v>467</v>
      </c>
      <c r="X49" s="40"/>
      <c r="Z49" s="36">
        <v>0</v>
      </c>
      <c r="AA49" s="36" t="s">
        <v>1085</v>
      </c>
      <c r="AB49" s="36" t="e">
        <f>VLOOKUP(D49,#REF!,11,0)</f>
        <v>#REF!</v>
      </c>
      <c r="AC49" s="36" t="e">
        <f>VLOOKUP(D49,#REF!,13,0)</f>
        <v>#REF!</v>
      </c>
    </row>
    <row r="50" ht="30.75" customHeight="1" spans="1:29">
      <c r="A50" s="50"/>
      <c r="B50" s="51">
        <v>23</v>
      </c>
      <c r="C50" s="42" t="s">
        <v>105</v>
      </c>
      <c r="D50" s="44" t="s">
        <v>106</v>
      </c>
      <c r="E50" s="32" t="s">
        <v>412</v>
      </c>
      <c r="F50" s="44" t="s">
        <v>108</v>
      </c>
      <c r="G50" s="44" t="s">
        <v>400</v>
      </c>
      <c r="H50" s="52">
        <v>44443</v>
      </c>
      <c r="I50" s="40"/>
      <c r="J50" s="61">
        <v>1.11</v>
      </c>
      <c r="K50" s="40">
        <v>1.11</v>
      </c>
      <c r="L50" s="40"/>
      <c r="M50" s="40">
        <v>1.11</v>
      </c>
      <c r="N50" s="40"/>
      <c r="O50" s="56">
        <v>450.66</v>
      </c>
      <c r="P50" s="56">
        <v>277.5</v>
      </c>
      <c r="Q50" s="56">
        <v>144.3</v>
      </c>
      <c r="R50" s="56">
        <v>19.98</v>
      </c>
      <c r="S50" s="56">
        <v>8.88</v>
      </c>
      <c r="T50" s="56">
        <v>450.66</v>
      </c>
      <c r="U50" s="56"/>
      <c r="V50" s="56"/>
      <c r="W50" s="32" t="s">
        <v>405</v>
      </c>
      <c r="X50" s="40"/>
      <c r="Z50" s="36">
        <v>0</v>
      </c>
      <c r="AA50" s="36" t="s">
        <v>1083</v>
      </c>
      <c r="AB50" s="36" t="e">
        <f>VLOOKUP(D50,#REF!,11,0)</f>
        <v>#REF!</v>
      </c>
      <c r="AC50" s="36" t="e">
        <f>VLOOKUP(D50,#REF!,13,0)</f>
        <v>#REF!</v>
      </c>
    </row>
    <row r="51" ht="33" customHeight="1" spans="1:29">
      <c r="A51" s="50"/>
      <c r="B51" s="51">
        <v>24</v>
      </c>
      <c r="C51" s="42" t="s">
        <v>109</v>
      </c>
      <c r="D51" s="44" t="s">
        <v>110</v>
      </c>
      <c r="E51" s="32" t="s">
        <v>656</v>
      </c>
      <c r="F51" s="44" t="s">
        <v>111</v>
      </c>
      <c r="G51" s="44" t="s">
        <v>388</v>
      </c>
      <c r="H51" s="52">
        <v>44470</v>
      </c>
      <c r="I51" s="40"/>
      <c r="J51" s="61">
        <v>3.39</v>
      </c>
      <c r="K51" s="40">
        <v>3.39</v>
      </c>
      <c r="L51" s="40"/>
      <c r="M51" s="40">
        <v>3.39</v>
      </c>
      <c r="N51" s="40"/>
      <c r="O51" s="56">
        <v>9671.67</v>
      </c>
      <c r="P51" s="56">
        <v>8983.5</v>
      </c>
      <c r="Q51" s="56">
        <v>559.35</v>
      </c>
      <c r="R51" s="56">
        <v>101.7</v>
      </c>
      <c r="S51" s="56">
        <v>27.12</v>
      </c>
      <c r="T51" s="56">
        <v>9671.67</v>
      </c>
      <c r="U51" s="56"/>
      <c r="V51" s="56"/>
      <c r="W51" s="32" t="s">
        <v>396</v>
      </c>
      <c r="X51" s="40"/>
      <c r="Z51" s="36">
        <v>0</v>
      </c>
      <c r="AA51" s="36" t="s">
        <v>1084</v>
      </c>
      <c r="AB51" s="36" t="e">
        <f>VLOOKUP(D51,#REF!,11,0)</f>
        <v>#REF!</v>
      </c>
      <c r="AC51" s="36" t="e">
        <f>VLOOKUP(D51,#REF!,13,0)</f>
        <v>#REF!</v>
      </c>
    </row>
    <row r="52" ht="33" customHeight="1" spans="1:29">
      <c r="A52" s="50"/>
      <c r="B52" s="51">
        <v>25</v>
      </c>
      <c r="C52" s="42" t="s">
        <v>112</v>
      </c>
      <c r="D52" s="44" t="s">
        <v>113</v>
      </c>
      <c r="E52" s="40" t="s">
        <v>665</v>
      </c>
      <c r="F52" s="43" t="s">
        <v>114</v>
      </c>
      <c r="G52" s="43" t="s">
        <v>400</v>
      </c>
      <c r="H52" s="53">
        <v>44317</v>
      </c>
      <c r="I52" s="40"/>
      <c r="J52" s="63">
        <v>1.33</v>
      </c>
      <c r="K52" s="40">
        <v>1.33</v>
      </c>
      <c r="L52" s="40"/>
      <c r="M52" s="40">
        <v>1.33</v>
      </c>
      <c r="N52" s="40"/>
      <c r="O52" s="56">
        <v>516.79</v>
      </c>
      <c r="P52" s="56">
        <v>300</v>
      </c>
      <c r="Q52" s="56">
        <v>172.9</v>
      </c>
      <c r="R52" s="56">
        <v>33.25</v>
      </c>
      <c r="S52" s="56">
        <v>10.64</v>
      </c>
      <c r="T52" s="56">
        <v>516.79</v>
      </c>
      <c r="U52" s="56"/>
      <c r="V52" s="56"/>
      <c r="W52" s="32" t="s">
        <v>405</v>
      </c>
      <c r="X52" s="40"/>
      <c r="Z52" s="36">
        <v>0</v>
      </c>
      <c r="AA52" s="36" t="s">
        <v>1085</v>
      </c>
      <c r="AB52" s="36" t="e">
        <f>VLOOKUP(D52,#REF!,11,0)</f>
        <v>#REF!</v>
      </c>
      <c r="AC52" s="36" t="e">
        <f>VLOOKUP(D52,#REF!,13,0)</f>
        <v>#REF!</v>
      </c>
    </row>
    <row r="53" ht="33" customHeight="1" spans="1:29">
      <c r="A53" s="50"/>
      <c r="B53" s="51">
        <v>26</v>
      </c>
      <c r="C53" s="42" t="s">
        <v>115</v>
      </c>
      <c r="D53" s="44" t="s">
        <v>116</v>
      </c>
      <c r="E53" s="40" t="s">
        <v>399</v>
      </c>
      <c r="F53" s="43" t="s">
        <v>114</v>
      </c>
      <c r="G53" s="43" t="s">
        <v>400</v>
      </c>
      <c r="H53" s="53">
        <v>44378</v>
      </c>
      <c r="I53" s="40"/>
      <c r="J53" s="63">
        <v>1.33</v>
      </c>
      <c r="K53" s="40">
        <v>1.33</v>
      </c>
      <c r="L53" s="40"/>
      <c r="M53" s="40">
        <v>1.33</v>
      </c>
      <c r="N53" s="40"/>
      <c r="O53" s="56">
        <v>456.19</v>
      </c>
      <c r="P53" s="56">
        <v>266</v>
      </c>
      <c r="Q53" s="56">
        <v>146.3</v>
      </c>
      <c r="R53" s="56">
        <v>33.25</v>
      </c>
      <c r="S53" s="56">
        <v>10.64</v>
      </c>
      <c r="T53" s="56">
        <v>456.19</v>
      </c>
      <c r="U53" s="56"/>
      <c r="V53" s="56"/>
      <c r="W53" s="32" t="s">
        <v>405</v>
      </c>
      <c r="X53" s="40"/>
      <c r="Z53" s="36">
        <v>0</v>
      </c>
      <c r="AA53" s="36" t="s">
        <v>1084</v>
      </c>
      <c r="AB53" s="36" t="e">
        <f>VLOOKUP(D53,#REF!,11,0)</f>
        <v>#REF!</v>
      </c>
      <c r="AC53" s="36" t="e">
        <f>VLOOKUP(D53,#REF!,13,0)</f>
        <v>#REF!</v>
      </c>
    </row>
    <row r="54" ht="30" customHeight="1" spans="1:30">
      <c r="A54" s="50"/>
      <c r="B54" s="51">
        <v>27</v>
      </c>
      <c r="C54" s="42" t="s">
        <v>117</v>
      </c>
      <c r="D54" s="44" t="s">
        <v>118</v>
      </c>
      <c r="E54" s="32" t="s">
        <v>399</v>
      </c>
      <c r="F54" s="32" t="s">
        <v>119</v>
      </c>
      <c r="G54" s="32" t="s">
        <v>400</v>
      </c>
      <c r="H54" s="52">
        <v>44378</v>
      </c>
      <c r="I54" s="40"/>
      <c r="J54" s="9">
        <v>1.33</v>
      </c>
      <c r="K54" s="40">
        <v>1.33</v>
      </c>
      <c r="L54" s="40"/>
      <c r="M54" s="40">
        <v>1.33</v>
      </c>
      <c r="N54" s="40"/>
      <c r="O54" s="56">
        <v>448.21</v>
      </c>
      <c r="P54" s="56">
        <v>266</v>
      </c>
      <c r="Q54" s="56">
        <v>146.3</v>
      </c>
      <c r="R54" s="56">
        <v>25.27</v>
      </c>
      <c r="S54" s="56">
        <v>10.64</v>
      </c>
      <c r="T54" s="56">
        <v>448.21</v>
      </c>
      <c r="U54" s="56"/>
      <c r="V54" s="56"/>
      <c r="W54" s="32" t="s">
        <v>405</v>
      </c>
      <c r="X54" s="40"/>
      <c r="Z54" s="36">
        <v>1</v>
      </c>
      <c r="AA54" s="36" t="s">
        <v>1083</v>
      </c>
      <c r="AB54" s="36" t="e">
        <f>VLOOKUP(D54,#REF!,11,0)</f>
        <v>#REF!</v>
      </c>
      <c r="AC54" s="36" t="e">
        <f>VLOOKUP(D54,#REF!,13,0)</f>
        <v>#REF!</v>
      </c>
      <c r="AD54" s="36" t="e">
        <f>VLOOKUP(D54,#REF!,9,0)</f>
        <v>#REF!</v>
      </c>
    </row>
    <row r="55" ht="24" spans="1:30">
      <c r="A55" s="50"/>
      <c r="B55" s="51">
        <v>28</v>
      </c>
      <c r="C55" s="42" t="s">
        <v>120</v>
      </c>
      <c r="D55" s="44" t="s">
        <v>121</v>
      </c>
      <c r="E55" s="32" t="s">
        <v>665</v>
      </c>
      <c r="F55" s="32" t="s">
        <v>119</v>
      </c>
      <c r="G55" s="32" t="s">
        <v>400</v>
      </c>
      <c r="H55" s="52">
        <v>44378</v>
      </c>
      <c r="I55" s="40"/>
      <c r="J55" s="9">
        <v>1.33</v>
      </c>
      <c r="K55" s="40">
        <v>1.33</v>
      </c>
      <c r="L55" s="40"/>
      <c r="M55" s="40">
        <v>1.33</v>
      </c>
      <c r="N55" s="40"/>
      <c r="O55" s="56">
        <v>456.19</v>
      </c>
      <c r="P55" s="56">
        <v>266</v>
      </c>
      <c r="Q55" s="56">
        <v>146.3</v>
      </c>
      <c r="R55" s="56">
        <v>33.25</v>
      </c>
      <c r="S55" s="56">
        <v>10.64</v>
      </c>
      <c r="T55" s="56">
        <v>456.19</v>
      </c>
      <c r="U55" s="56"/>
      <c r="V55" s="56"/>
      <c r="W55" s="32" t="s">
        <v>405</v>
      </c>
      <c r="X55" s="40"/>
      <c r="Z55" s="36">
        <v>1</v>
      </c>
      <c r="AA55" s="36" t="s">
        <v>1083</v>
      </c>
      <c r="AB55" s="36" t="e">
        <f>VLOOKUP(D55,#REF!,11,0)</f>
        <v>#REF!</v>
      </c>
      <c r="AC55" s="36" t="e">
        <f>VLOOKUP(D55,#REF!,13,0)</f>
        <v>#REF!</v>
      </c>
      <c r="AD55" s="36" t="e">
        <f>VLOOKUP(D55,#REF!,9,0)</f>
        <v>#REF!</v>
      </c>
    </row>
    <row r="56" ht="29.25" customHeight="1" spans="1:30">
      <c r="A56" s="50"/>
      <c r="B56" s="51">
        <v>29</v>
      </c>
      <c r="C56" s="42" t="s">
        <v>122</v>
      </c>
      <c r="D56" s="44" t="s">
        <v>123</v>
      </c>
      <c r="E56" s="32" t="s">
        <v>665</v>
      </c>
      <c r="F56" s="32" t="s">
        <v>124</v>
      </c>
      <c r="G56" s="32" t="s">
        <v>400</v>
      </c>
      <c r="H56" s="52">
        <v>44378</v>
      </c>
      <c r="I56" s="40"/>
      <c r="J56" s="9">
        <v>2.67</v>
      </c>
      <c r="K56" s="40">
        <v>2.67</v>
      </c>
      <c r="L56" s="40"/>
      <c r="M56" s="56">
        <v>2.67</v>
      </c>
      <c r="N56" s="40"/>
      <c r="O56" s="56">
        <v>915.81</v>
      </c>
      <c r="P56" s="56">
        <v>534</v>
      </c>
      <c r="Q56" s="56">
        <v>293.7</v>
      </c>
      <c r="R56" s="56">
        <v>66.75</v>
      </c>
      <c r="S56" s="56">
        <v>21.36</v>
      </c>
      <c r="T56" s="56">
        <v>915.81</v>
      </c>
      <c r="U56" s="56"/>
      <c r="V56" s="56"/>
      <c r="W56" s="32" t="s">
        <v>405</v>
      </c>
      <c r="X56" s="40"/>
      <c r="Z56" s="36">
        <v>0</v>
      </c>
      <c r="AA56" s="36" t="s">
        <v>1085</v>
      </c>
      <c r="AB56" s="36" t="e">
        <f>VLOOKUP(D56,#REF!,11,0)</f>
        <v>#REF!</v>
      </c>
      <c r="AC56" s="36" t="e">
        <f>VLOOKUP(D56,#REF!,13,0)</f>
        <v>#REF!</v>
      </c>
      <c r="AD56" s="36" t="e">
        <f>VLOOKUP(D56,#REF!,9,0)</f>
        <v>#REF!</v>
      </c>
    </row>
    <row r="57" ht="29.25" customHeight="1" spans="1:30">
      <c r="A57" s="50"/>
      <c r="B57" s="51">
        <v>30</v>
      </c>
      <c r="C57" s="42" t="s">
        <v>125</v>
      </c>
      <c r="D57" s="44" t="s">
        <v>126</v>
      </c>
      <c r="E57" s="32" t="s">
        <v>665</v>
      </c>
      <c r="F57" s="32" t="s">
        <v>127</v>
      </c>
      <c r="G57" s="44" t="s">
        <v>400</v>
      </c>
      <c r="H57" s="52">
        <v>44378</v>
      </c>
      <c r="I57" s="40"/>
      <c r="J57" s="9">
        <v>1.33</v>
      </c>
      <c r="K57" s="40">
        <v>1.33</v>
      </c>
      <c r="L57" s="40"/>
      <c r="M57" s="40">
        <v>1.33</v>
      </c>
      <c r="N57" s="40"/>
      <c r="O57" s="56">
        <v>634.47</v>
      </c>
      <c r="P57" s="56">
        <v>423</v>
      </c>
      <c r="Q57" s="56">
        <v>172.9</v>
      </c>
      <c r="R57" s="56">
        <v>27.93</v>
      </c>
      <c r="S57" s="56">
        <v>10.64</v>
      </c>
      <c r="T57" s="56">
        <v>634.47</v>
      </c>
      <c r="U57" s="56"/>
      <c r="V57" s="56"/>
      <c r="W57" s="32" t="s">
        <v>405</v>
      </c>
      <c r="X57" s="40"/>
      <c r="Z57" s="36">
        <v>1</v>
      </c>
      <c r="AA57" s="36" t="s">
        <v>1087</v>
      </c>
      <c r="AB57" s="36" t="e">
        <f>VLOOKUP(D57,#REF!,11,0)</f>
        <v>#REF!</v>
      </c>
      <c r="AC57" s="36" t="e">
        <f>VLOOKUP(D57,#REF!,13,0)</f>
        <v>#REF!</v>
      </c>
      <c r="AD57" s="36" t="e">
        <f>VLOOKUP(D57,#REF!,9,0)</f>
        <v>#REF!</v>
      </c>
    </row>
    <row r="58" ht="29.25" customHeight="1" spans="1:30">
      <c r="A58" s="50"/>
      <c r="B58" s="51">
        <v>31</v>
      </c>
      <c r="C58" s="42" t="s">
        <v>128</v>
      </c>
      <c r="D58" s="44" t="s">
        <v>129</v>
      </c>
      <c r="E58" s="32" t="s">
        <v>665</v>
      </c>
      <c r="F58" s="32" t="s">
        <v>690</v>
      </c>
      <c r="G58" s="44" t="s">
        <v>400</v>
      </c>
      <c r="H58" s="52">
        <v>44378</v>
      </c>
      <c r="I58" s="40"/>
      <c r="J58" s="9">
        <v>2</v>
      </c>
      <c r="K58" s="40">
        <v>2</v>
      </c>
      <c r="L58" s="40"/>
      <c r="M58" s="40">
        <v>2</v>
      </c>
      <c r="N58" s="40"/>
      <c r="O58" s="56">
        <v>842</v>
      </c>
      <c r="P58" s="56">
        <v>516</v>
      </c>
      <c r="Q58" s="56">
        <v>260</v>
      </c>
      <c r="R58" s="56">
        <v>50</v>
      </c>
      <c r="S58" s="56">
        <v>16</v>
      </c>
      <c r="T58" s="56">
        <v>842</v>
      </c>
      <c r="U58" s="56"/>
      <c r="V58" s="56"/>
      <c r="W58" s="32" t="s">
        <v>405</v>
      </c>
      <c r="X58" s="40"/>
      <c r="Z58" s="36">
        <v>1</v>
      </c>
      <c r="AA58" s="36" t="s">
        <v>1087</v>
      </c>
      <c r="AB58" s="36" t="e">
        <f>VLOOKUP(D58,#REF!,11,0)</f>
        <v>#REF!</v>
      </c>
      <c r="AC58" s="36" t="e">
        <f>VLOOKUP(D58,#REF!,13,0)</f>
        <v>#REF!</v>
      </c>
      <c r="AD58" s="36" t="e">
        <f>VLOOKUP(D58,#REF!,9,0)</f>
        <v>#REF!</v>
      </c>
    </row>
    <row r="59" ht="29.25" customHeight="1" spans="1:30">
      <c r="A59" s="50"/>
      <c r="B59" s="51">
        <v>32</v>
      </c>
      <c r="C59" s="42" t="s">
        <v>131</v>
      </c>
      <c r="D59" s="44" t="s">
        <v>132</v>
      </c>
      <c r="E59" s="32" t="s">
        <v>665</v>
      </c>
      <c r="F59" s="32" t="s">
        <v>133</v>
      </c>
      <c r="G59" s="44" t="s">
        <v>400</v>
      </c>
      <c r="H59" s="52">
        <v>44378</v>
      </c>
      <c r="I59" s="40"/>
      <c r="J59" s="9">
        <v>2.67</v>
      </c>
      <c r="K59" s="40">
        <v>2.67</v>
      </c>
      <c r="L59" s="40"/>
      <c r="M59" s="40">
        <v>2.67</v>
      </c>
      <c r="N59" s="40"/>
      <c r="O59" s="56">
        <v>1155.21</v>
      </c>
      <c r="P59" s="56">
        <v>720</v>
      </c>
      <c r="Q59" s="56">
        <v>347.1</v>
      </c>
      <c r="R59" s="56">
        <v>66.75</v>
      </c>
      <c r="S59" s="56">
        <v>21.36</v>
      </c>
      <c r="T59" s="56">
        <v>1155.21</v>
      </c>
      <c r="U59" s="56"/>
      <c r="V59" s="56"/>
      <c r="W59" s="32" t="s">
        <v>405</v>
      </c>
      <c r="X59" s="40"/>
      <c r="Z59" s="36">
        <v>0</v>
      </c>
      <c r="AA59" s="36" t="s">
        <v>1085</v>
      </c>
      <c r="AB59" s="36" t="e">
        <f>VLOOKUP(D59,#REF!,11,0)</f>
        <v>#REF!</v>
      </c>
      <c r="AC59" s="36" t="e">
        <f>VLOOKUP(D59,#REF!,13,0)</f>
        <v>#REF!</v>
      </c>
      <c r="AD59" s="36" t="e">
        <f>VLOOKUP(D59,#REF!,9,0)</f>
        <v>#REF!</v>
      </c>
    </row>
    <row r="60" ht="29.25" customHeight="1" spans="1:29">
      <c r="A60" s="50"/>
      <c r="B60" s="51">
        <v>33</v>
      </c>
      <c r="C60" s="42" t="s">
        <v>134</v>
      </c>
      <c r="D60" s="44" t="s">
        <v>135</v>
      </c>
      <c r="E60" s="32" t="s">
        <v>665</v>
      </c>
      <c r="F60" s="32" t="s">
        <v>136</v>
      </c>
      <c r="G60" s="44" t="s">
        <v>400</v>
      </c>
      <c r="H60" s="52">
        <v>44378</v>
      </c>
      <c r="I60" s="40"/>
      <c r="J60" s="9">
        <v>2</v>
      </c>
      <c r="K60" s="40">
        <v>2</v>
      </c>
      <c r="L60" s="40"/>
      <c r="M60" s="40">
        <v>2</v>
      </c>
      <c r="N60" s="40"/>
      <c r="O60" s="56">
        <v>913.2</v>
      </c>
      <c r="P60" s="56">
        <v>600</v>
      </c>
      <c r="Q60" s="56">
        <v>247.2</v>
      </c>
      <c r="R60" s="56">
        <v>50</v>
      </c>
      <c r="S60" s="56">
        <v>16</v>
      </c>
      <c r="T60" s="56">
        <v>913.2</v>
      </c>
      <c r="U60" s="56"/>
      <c r="V60" s="56"/>
      <c r="W60" s="32" t="s">
        <v>405</v>
      </c>
      <c r="X60" s="40"/>
      <c r="Z60" s="36">
        <v>1</v>
      </c>
      <c r="AA60" s="36" t="s">
        <v>1085</v>
      </c>
      <c r="AB60" s="36" t="e">
        <f>VLOOKUP(D60,#REF!,11,0)</f>
        <v>#REF!</v>
      </c>
      <c r="AC60" s="36" t="e">
        <f>VLOOKUP(D60,#REF!,13,0)</f>
        <v>#REF!</v>
      </c>
    </row>
    <row r="61" ht="29.25" customHeight="1" spans="1:30">
      <c r="A61" s="50"/>
      <c r="B61" s="51">
        <v>34</v>
      </c>
      <c r="C61" s="42" t="s">
        <v>137</v>
      </c>
      <c r="D61" s="44" t="s">
        <v>138</v>
      </c>
      <c r="E61" s="40" t="s">
        <v>665</v>
      </c>
      <c r="F61" s="40" t="s">
        <v>139</v>
      </c>
      <c r="G61" s="43" t="s">
        <v>400</v>
      </c>
      <c r="H61" s="53">
        <v>44378</v>
      </c>
      <c r="I61" s="40"/>
      <c r="J61" s="56">
        <v>4.67</v>
      </c>
      <c r="K61" s="40">
        <v>4.67</v>
      </c>
      <c r="L61" s="40"/>
      <c r="M61" s="40">
        <v>4.67</v>
      </c>
      <c r="N61" s="40"/>
      <c r="O61" s="56">
        <v>2243.87</v>
      </c>
      <c r="P61" s="56">
        <v>1480</v>
      </c>
      <c r="Q61" s="56">
        <v>609.76</v>
      </c>
      <c r="R61" s="56">
        <v>116.75</v>
      </c>
      <c r="S61" s="56">
        <v>37.36</v>
      </c>
      <c r="T61" s="56">
        <v>2243.87</v>
      </c>
      <c r="U61" s="56"/>
      <c r="V61" s="56"/>
      <c r="W61" s="32" t="s">
        <v>405</v>
      </c>
      <c r="X61" s="40"/>
      <c r="Z61" s="36">
        <v>1</v>
      </c>
      <c r="AA61" s="36" t="s">
        <v>1088</v>
      </c>
      <c r="AB61" s="36" t="e">
        <f>VLOOKUP(D61,#REF!,11,0)</f>
        <v>#REF!</v>
      </c>
      <c r="AC61" s="36" t="e">
        <f>VLOOKUP(D61,#REF!,13,0)</f>
        <v>#REF!</v>
      </c>
      <c r="AD61" s="36" t="e">
        <f>VLOOKUP(D61,#REF!,9,0)</f>
        <v>#REF!</v>
      </c>
    </row>
    <row r="62" ht="29.25" customHeight="1" spans="1:30">
      <c r="A62" s="50"/>
      <c r="B62" s="51">
        <v>35</v>
      </c>
      <c r="C62" s="42" t="s">
        <v>140</v>
      </c>
      <c r="D62" s="44" t="s">
        <v>141</v>
      </c>
      <c r="E62" s="32" t="s">
        <v>665</v>
      </c>
      <c r="F62" s="32" t="s">
        <v>142</v>
      </c>
      <c r="G62" s="44" t="s">
        <v>400</v>
      </c>
      <c r="H62" s="52">
        <v>44378</v>
      </c>
      <c r="I62" s="40"/>
      <c r="J62" s="9">
        <v>1.33</v>
      </c>
      <c r="K62" s="40">
        <v>1.33</v>
      </c>
      <c r="L62" s="40"/>
      <c r="M62" s="40">
        <v>1.33</v>
      </c>
      <c r="N62" s="40"/>
      <c r="O62" s="56">
        <v>608.69</v>
      </c>
      <c r="P62" s="56">
        <v>400</v>
      </c>
      <c r="Q62" s="56">
        <v>164.8</v>
      </c>
      <c r="R62" s="56">
        <v>33.25</v>
      </c>
      <c r="S62" s="56">
        <v>10.64</v>
      </c>
      <c r="T62" s="56">
        <v>608.69</v>
      </c>
      <c r="U62" s="56"/>
      <c r="V62" s="56"/>
      <c r="W62" s="32" t="s">
        <v>405</v>
      </c>
      <c r="X62" s="40"/>
      <c r="Z62" s="36">
        <v>1</v>
      </c>
      <c r="AA62" s="36" t="s">
        <v>1088</v>
      </c>
      <c r="AB62" s="36" t="e">
        <f>VLOOKUP(D62,#REF!,11,0)</f>
        <v>#REF!</v>
      </c>
      <c r="AC62" s="36" t="e">
        <f>VLOOKUP(D62,#REF!,13,0)</f>
        <v>#REF!</v>
      </c>
      <c r="AD62" s="36" t="e">
        <f>VLOOKUP(D62,#REF!,9,0)</f>
        <v>#REF!</v>
      </c>
    </row>
    <row r="63" ht="29.25" customHeight="1" spans="1:30">
      <c r="A63" s="50"/>
      <c r="B63" s="51">
        <v>36</v>
      </c>
      <c r="C63" s="42" t="s">
        <v>143</v>
      </c>
      <c r="D63" s="44" t="s">
        <v>144</v>
      </c>
      <c r="E63" s="40" t="s">
        <v>399</v>
      </c>
      <c r="F63" s="40" t="s">
        <v>145</v>
      </c>
      <c r="G63" s="43" t="s">
        <v>400</v>
      </c>
      <c r="H63" s="53">
        <v>44378</v>
      </c>
      <c r="I63" s="40"/>
      <c r="J63" s="56">
        <v>0.67</v>
      </c>
      <c r="K63" s="40">
        <v>0.67</v>
      </c>
      <c r="L63" s="40"/>
      <c r="M63" s="40">
        <v>0.67</v>
      </c>
      <c r="N63" s="40"/>
      <c r="O63" s="56">
        <v>301.686</v>
      </c>
      <c r="P63" s="56">
        <v>198</v>
      </c>
      <c r="Q63" s="56">
        <v>81.576</v>
      </c>
      <c r="R63" s="56">
        <v>16.75</v>
      </c>
      <c r="S63" s="56">
        <v>5.36</v>
      </c>
      <c r="T63" s="56">
        <v>301.686</v>
      </c>
      <c r="U63" s="56"/>
      <c r="V63" s="56"/>
      <c r="W63" s="32" t="s">
        <v>405</v>
      </c>
      <c r="X63" s="40"/>
      <c r="Z63" s="36">
        <v>1</v>
      </c>
      <c r="AA63" s="36" t="s">
        <v>1088</v>
      </c>
      <c r="AB63" s="36" t="e">
        <f>VLOOKUP(D63,#REF!,11,0)</f>
        <v>#REF!</v>
      </c>
      <c r="AC63" s="36" t="e">
        <f>VLOOKUP(D63,#REF!,13,0)</f>
        <v>#REF!</v>
      </c>
      <c r="AD63" s="36" t="e">
        <f>VLOOKUP(D63,#REF!,9,0)</f>
        <v>#REF!</v>
      </c>
    </row>
    <row r="64" ht="29.25" customHeight="1" spans="1:30">
      <c r="A64" s="50"/>
      <c r="B64" s="51">
        <v>37</v>
      </c>
      <c r="C64" s="42" t="s">
        <v>146</v>
      </c>
      <c r="D64" s="42" t="s">
        <v>147</v>
      </c>
      <c r="E64" s="43" t="s">
        <v>399</v>
      </c>
      <c r="F64" s="43" t="s">
        <v>148</v>
      </c>
      <c r="G64" s="44" t="s">
        <v>400</v>
      </c>
      <c r="H64" s="52">
        <v>44378</v>
      </c>
      <c r="I64" s="40"/>
      <c r="J64" s="58">
        <v>0.67</v>
      </c>
      <c r="K64" s="40">
        <v>0.67</v>
      </c>
      <c r="L64" s="40"/>
      <c r="M64" s="40">
        <v>0.67</v>
      </c>
      <c r="N64" s="40"/>
      <c r="O64" s="56">
        <v>304.51</v>
      </c>
      <c r="P64" s="56">
        <v>200</v>
      </c>
      <c r="Q64" s="56">
        <v>82.4</v>
      </c>
      <c r="R64" s="56">
        <v>16.75</v>
      </c>
      <c r="S64" s="56">
        <v>5.36</v>
      </c>
      <c r="T64" s="56">
        <v>304.51</v>
      </c>
      <c r="U64" s="56"/>
      <c r="V64" s="56"/>
      <c r="W64" s="32" t="s">
        <v>405</v>
      </c>
      <c r="X64" s="40"/>
      <c r="Z64" s="36">
        <v>1</v>
      </c>
      <c r="AA64" s="36" t="s">
        <v>1088</v>
      </c>
      <c r="AB64" s="36" t="e">
        <f>VLOOKUP(D64,#REF!,11,0)</f>
        <v>#REF!</v>
      </c>
      <c r="AC64" s="36" t="e">
        <f>VLOOKUP(D64,#REF!,13,0)</f>
        <v>#REF!</v>
      </c>
      <c r="AD64" s="36" t="e">
        <f>VLOOKUP(D64,#REF!,9,0)</f>
        <v>#REF!</v>
      </c>
    </row>
    <row r="65" ht="29.25" customHeight="1" spans="1:30">
      <c r="A65" s="50"/>
      <c r="B65" s="51">
        <v>38</v>
      </c>
      <c r="C65" s="42" t="s">
        <v>149</v>
      </c>
      <c r="D65" s="42" t="s">
        <v>150</v>
      </c>
      <c r="E65" s="43" t="s">
        <v>665</v>
      </c>
      <c r="F65" s="43" t="s">
        <v>151</v>
      </c>
      <c r="G65" s="44" t="s">
        <v>400</v>
      </c>
      <c r="H65" s="52">
        <v>44378</v>
      </c>
      <c r="I65" s="40"/>
      <c r="J65" s="58">
        <v>0.67</v>
      </c>
      <c r="K65" s="40">
        <v>0.67</v>
      </c>
      <c r="L65" s="40"/>
      <c r="M65" s="40">
        <v>0.67</v>
      </c>
      <c r="N65" s="40"/>
      <c r="O65" s="56">
        <v>318.63</v>
      </c>
      <c r="P65" s="56">
        <v>210</v>
      </c>
      <c r="Q65" s="56">
        <v>86.52</v>
      </c>
      <c r="R65" s="56">
        <v>16.75</v>
      </c>
      <c r="S65" s="56">
        <v>5.36</v>
      </c>
      <c r="T65" s="56">
        <v>318.63</v>
      </c>
      <c r="U65" s="56"/>
      <c r="V65" s="56"/>
      <c r="W65" s="32" t="s">
        <v>405</v>
      </c>
      <c r="X65" s="40"/>
      <c r="Z65" s="36">
        <v>1</v>
      </c>
      <c r="AA65" s="36" t="s">
        <v>1089</v>
      </c>
      <c r="AB65" s="36" t="e">
        <f>VLOOKUP(D65,#REF!,11,0)</f>
        <v>#REF!</v>
      </c>
      <c r="AC65" s="36" t="e">
        <f>VLOOKUP(D65,#REF!,13,0)</f>
        <v>#REF!</v>
      </c>
      <c r="AD65" s="36" t="e">
        <f>VLOOKUP(D65,#REF!,9,0)</f>
        <v>#REF!</v>
      </c>
    </row>
    <row r="66" ht="24" spans="1:30">
      <c r="A66" s="50"/>
      <c r="B66" s="51">
        <v>39</v>
      </c>
      <c r="C66" s="42" t="s">
        <v>152</v>
      </c>
      <c r="D66" s="44" t="s">
        <v>153</v>
      </c>
      <c r="E66" s="32" t="s">
        <v>665</v>
      </c>
      <c r="F66" s="32" t="s">
        <v>154</v>
      </c>
      <c r="G66" s="44" t="s">
        <v>400</v>
      </c>
      <c r="H66" s="52">
        <v>44287</v>
      </c>
      <c r="I66" s="40"/>
      <c r="J66" s="9">
        <v>13.33</v>
      </c>
      <c r="K66" s="40">
        <v>13.33</v>
      </c>
      <c r="L66" s="40"/>
      <c r="M66" s="40">
        <v>13.33</v>
      </c>
      <c r="N66" s="40"/>
      <c r="O66" s="56">
        <v>5308.036</v>
      </c>
      <c r="P66" s="56">
        <v>3199.2</v>
      </c>
      <c r="Q66" s="56">
        <v>1732.9</v>
      </c>
      <c r="R66" s="56">
        <v>255.936</v>
      </c>
      <c r="S66" s="56">
        <v>120</v>
      </c>
      <c r="T66" s="49">
        <v>5308.036</v>
      </c>
      <c r="U66" s="56"/>
      <c r="V66" s="56"/>
      <c r="W66" s="32" t="s">
        <v>405</v>
      </c>
      <c r="X66" s="40"/>
      <c r="Z66" s="36">
        <v>1</v>
      </c>
      <c r="AA66" s="36" t="s">
        <v>1085</v>
      </c>
      <c r="AB66" s="36" t="e">
        <f>VLOOKUP(D66,#REF!,11,0)</f>
        <v>#REF!</v>
      </c>
      <c r="AC66" s="36" t="e">
        <f>VLOOKUP(D66,#REF!,13,0)</f>
        <v>#REF!</v>
      </c>
      <c r="AD66" s="36" t="e">
        <f>VLOOKUP(D66,#REF!,9,0)</f>
        <v>#REF!</v>
      </c>
    </row>
    <row r="67" ht="30.75" customHeight="1" spans="1:30">
      <c r="A67" s="50"/>
      <c r="B67" s="51">
        <v>40</v>
      </c>
      <c r="C67" s="42" t="s">
        <v>155</v>
      </c>
      <c r="D67" s="44" t="s">
        <v>156</v>
      </c>
      <c r="E67" s="32" t="s">
        <v>387</v>
      </c>
      <c r="F67" s="44" t="s">
        <v>157</v>
      </c>
      <c r="G67" s="44" t="s">
        <v>388</v>
      </c>
      <c r="H67" s="66">
        <v>44317</v>
      </c>
      <c r="I67" s="40"/>
      <c r="J67" s="61">
        <v>0.81</v>
      </c>
      <c r="K67" s="40">
        <v>0.81</v>
      </c>
      <c r="L67" s="40"/>
      <c r="M67" s="40">
        <v>0.81</v>
      </c>
      <c r="N67" s="40"/>
      <c r="O67" s="56">
        <v>2052.43</v>
      </c>
      <c r="P67" s="56">
        <v>1888</v>
      </c>
      <c r="Q67" s="56">
        <v>133.65</v>
      </c>
      <c r="R67" s="56">
        <v>24.3</v>
      </c>
      <c r="S67" s="56">
        <v>6.48</v>
      </c>
      <c r="T67" s="56">
        <v>2052.43</v>
      </c>
      <c r="U67" s="56"/>
      <c r="V67" s="56"/>
      <c r="W67" s="32" t="s">
        <v>396</v>
      </c>
      <c r="X67" s="40"/>
      <c r="Z67" s="36">
        <v>1</v>
      </c>
      <c r="AA67" s="36" t="s">
        <v>1089</v>
      </c>
      <c r="AB67" s="36" t="e">
        <f>VLOOKUP(D67,#REF!,11,0)</f>
        <v>#REF!</v>
      </c>
      <c r="AC67" s="36" t="e">
        <f>VLOOKUP(D67,#REF!,13,0)</f>
        <v>#REF!</v>
      </c>
      <c r="AD67" s="36" t="e">
        <f>VLOOKUP(D67,#REF!,9,0)</f>
        <v>#REF!</v>
      </c>
    </row>
    <row r="68" ht="30.75" customHeight="1" spans="1:30">
      <c r="A68" s="50"/>
      <c r="B68" s="51">
        <v>41</v>
      </c>
      <c r="C68" s="42" t="s">
        <v>274</v>
      </c>
      <c r="D68" s="44" t="s">
        <v>275</v>
      </c>
      <c r="E68" s="32" t="s">
        <v>387</v>
      </c>
      <c r="F68" s="32" t="s">
        <v>276</v>
      </c>
      <c r="G68" s="44" t="s">
        <v>388</v>
      </c>
      <c r="H68" s="66">
        <v>44501</v>
      </c>
      <c r="I68" s="40"/>
      <c r="J68" s="68">
        <v>0.93</v>
      </c>
      <c r="K68" s="40">
        <v>0.93</v>
      </c>
      <c r="L68" s="40"/>
      <c r="M68" s="40">
        <v>0.93</v>
      </c>
      <c r="N68" s="40"/>
      <c r="O68" s="56">
        <v>3075.6704</v>
      </c>
      <c r="P68" s="56">
        <v>1840</v>
      </c>
      <c r="Q68" s="56">
        <v>758.08</v>
      </c>
      <c r="R68" s="56">
        <v>227.424</v>
      </c>
      <c r="S68" s="56">
        <v>250.1664</v>
      </c>
      <c r="T68" s="56">
        <v>3075.6704</v>
      </c>
      <c r="U68" s="56"/>
      <c r="V68" s="56"/>
      <c r="W68" s="32" t="s">
        <v>396</v>
      </c>
      <c r="X68" s="40"/>
      <c r="Z68" s="36">
        <v>1</v>
      </c>
      <c r="AA68" s="36" t="s">
        <v>1085</v>
      </c>
      <c r="AB68" s="36" t="e">
        <f>VLOOKUP(D68,#REF!,11,0)</f>
        <v>#REF!</v>
      </c>
      <c r="AC68" s="36" t="e">
        <f>VLOOKUP(D68,#REF!,13,0)</f>
        <v>#REF!</v>
      </c>
      <c r="AD68" s="36" t="e">
        <f>VLOOKUP(D68,#REF!,9,0)</f>
        <v>#REF!</v>
      </c>
    </row>
    <row r="69" ht="30.75" customHeight="1" spans="1:30">
      <c r="A69" s="50"/>
      <c r="B69" s="51">
        <v>42</v>
      </c>
      <c r="C69" s="42" t="s">
        <v>254</v>
      </c>
      <c r="D69" s="44" t="s">
        <v>255</v>
      </c>
      <c r="E69" s="32" t="s">
        <v>412</v>
      </c>
      <c r="F69" s="32" t="s">
        <v>96</v>
      </c>
      <c r="G69" s="44" t="s">
        <v>400</v>
      </c>
      <c r="H69" s="66">
        <v>44317</v>
      </c>
      <c r="I69" s="40"/>
      <c r="J69" s="68">
        <v>0.8</v>
      </c>
      <c r="K69" s="40">
        <v>0.8</v>
      </c>
      <c r="L69" s="40"/>
      <c r="M69" s="40">
        <v>0.8</v>
      </c>
      <c r="N69" s="40"/>
      <c r="O69" s="56">
        <v>172.824</v>
      </c>
      <c r="P69" s="56">
        <v>102</v>
      </c>
      <c r="Q69" s="56">
        <v>42.024</v>
      </c>
      <c r="R69" s="56">
        <v>20</v>
      </c>
      <c r="S69" s="56">
        <v>8.8</v>
      </c>
      <c r="T69" s="56">
        <v>172.824</v>
      </c>
      <c r="U69" s="56"/>
      <c r="V69" s="56"/>
      <c r="W69" s="32" t="s">
        <v>467</v>
      </c>
      <c r="X69" s="40"/>
      <c r="Z69" s="36">
        <v>1</v>
      </c>
      <c r="AA69" s="36" t="s">
        <v>1085</v>
      </c>
      <c r="AB69" s="36" t="e">
        <f>VLOOKUP(D69,#REF!,11,0)</f>
        <v>#REF!</v>
      </c>
      <c r="AC69" s="36" t="e">
        <f>VLOOKUP(D69,#REF!,13,0)</f>
        <v>#REF!</v>
      </c>
      <c r="AD69" s="36" t="e">
        <f>VLOOKUP(D69,#REF!,9,0)</f>
        <v>#REF!</v>
      </c>
    </row>
    <row r="70" ht="30.75" customHeight="1" spans="1:30">
      <c r="A70" s="50"/>
      <c r="B70" s="51">
        <v>43</v>
      </c>
      <c r="C70" s="42" t="s">
        <v>159</v>
      </c>
      <c r="D70" s="44" t="s">
        <v>160</v>
      </c>
      <c r="E70" s="32" t="s">
        <v>443</v>
      </c>
      <c r="F70" s="32" t="s">
        <v>161</v>
      </c>
      <c r="G70" s="44" t="s">
        <v>400</v>
      </c>
      <c r="H70" s="66">
        <v>44287</v>
      </c>
      <c r="I70" s="40"/>
      <c r="J70" s="68">
        <v>3.76</v>
      </c>
      <c r="K70" s="40">
        <v>3.76</v>
      </c>
      <c r="L70" s="40"/>
      <c r="M70" s="40">
        <v>3.76</v>
      </c>
      <c r="N70" s="40"/>
      <c r="O70" s="56">
        <v>1797.28</v>
      </c>
      <c r="P70" s="56">
        <v>1203.2</v>
      </c>
      <c r="Q70" s="56">
        <v>470</v>
      </c>
      <c r="R70" s="56">
        <v>94</v>
      </c>
      <c r="S70" s="56">
        <v>30.08</v>
      </c>
      <c r="T70" s="56">
        <v>1797.28</v>
      </c>
      <c r="U70" s="56"/>
      <c r="V70" s="56"/>
      <c r="W70" s="32" t="s">
        <v>405</v>
      </c>
      <c r="X70" s="40"/>
      <c r="Z70" s="36">
        <v>1</v>
      </c>
      <c r="AA70" s="36" t="s">
        <v>1085</v>
      </c>
      <c r="AB70" s="36" t="e">
        <f>VLOOKUP(D70,#REF!,11,0)</f>
        <v>#REF!</v>
      </c>
      <c r="AC70" s="36" t="e">
        <f>VLOOKUP(D70,#REF!,13,0)</f>
        <v>#REF!</v>
      </c>
      <c r="AD70" s="36" t="e">
        <f>VLOOKUP(D70,#REF!,9,0)</f>
        <v>#REF!</v>
      </c>
    </row>
    <row r="71" ht="24" spans="1:30">
      <c r="A71" s="50"/>
      <c r="B71" s="51">
        <v>44</v>
      </c>
      <c r="C71" s="42" t="s">
        <v>283</v>
      </c>
      <c r="D71" s="44" t="s">
        <v>284</v>
      </c>
      <c r="E71" s="32" t="s">
        <v>443</v>
      </c>
      <c r="F71" s="32" t="s">
        <v>161</v>
      </c>
      <c r="G71" s="44" t="s">
        <v>400</v>
      </c>
      <c r="H71" s="66">
        <v>44317</v>
      </c>
      <c r="I71" s="40"/>
      <c r="J71" s="68">
        <v>1.58</v>
      </c>
      <c r="K71" s="40">
        <v>1.58</v>
      </c>
      <c r="L71" s="40"/>
      <c r="M71" s="40">
        <v>1.58</v>
      </c>
      <c r="N71" s="40"/>
      <c r="O71" s="56">
        <v>811.04</v>
      </c>
      <c r="P71" s="56">
        <v>496</v>
      </c>
      <c r="Q71" s="56">
        <v>255</v>
      </c>
      <c r="R71" s="56">
        <v>47.4</v>
      </c>
      <c r="S71" s="56">
        <v>12.64</v>
      </c>
      <c r="T71" s="56">
        <v>811.04</v>
      </c>
      <c r="U71" s="56"/>
      <c r="V71" s="56"/>
      <c r="W71" s="32" t="s">
        <v>405</v>
      </c>
      <c r="X71" s="40"/>
      <c r="Z71" s="36">
        <v>1</v>
      </c>
      <c r="AA71" s="36" t="s">
        <v>1090</v>
      </c>
      <c r="AB71" s="36" t="e">
        <f>VLOOKUP(D71,#REF!,11,0)</f>
        <v>#REF!</v>
      </c>
      <c r="AC71" s="36" t="e">
        <f>VLOOKUP(D71,#REF!,13,0)</f>
        <v>#REF!</v>
      </c>
      <c r="AD71" s="36" t="e">
        <f>VLOOKUP(D71,#REF!,9,0)</f>
        <v>#REF!</v>
      </c>
    </row>
    <row r="72" ht="40.5" customHeight="1" spans="1:30">
      <c r="A72" s="50"/>
      <c r="B72" s="51">
        <v>45</v>
      </c>
      <c r="C72" s="42" t="s">
        <v>162</v>
      </c>
      <c r="D72" s="44" t="s">
        <v>163</v>
      </c>
      <c r="E72" s="32" t="s">
        <v>424</v>
      </c>
      <c r="F72" s="32" t="s">
        <v>164</v>
      </c>
      <c r="G72" s="44" t="s">
        <v>464</v>
      </c>
      <c r="H72" s="66">
        <v>44470</v>
      </c>
      <c r="I72" s="40"/>
      <c r="J72" s="68">
        <v>2.21</v>
      </c>
      <c r="K72" s="40">
        <v>2.21</v>
      </c>
      <c r="L72" s="40"/>
      <c r="M72" s="40">
        <v>2.21</v>
      </c>
      <c r="N72" s="40"/>
      <c r="O72" s="56">
        <v>4002.83</v>
      </c>
      <c r="P72" s="56">
        <v>3554.2</v>
      </c>
      <c r="Q72" s="56">
        <v>364.65</v>
      </c>
      <c r="R72" s="56">
        <v>66.3</v>
      </c>
      <c r="S72" s="56">
        <v>17.68</v>
      </c>
      <c r="T72" s="56">
        <v>4002.83</v>
      </c>
      <c r="U72" s="56"/>
      <c r="V72" s="56"/>
      <c r="W72" s="32" t="s">
        <v>396</v>
      </c>
      <c r="X72" s="40"/>
      <c r="Z72" s="36">
        <v>1</v>
      </c>
      <c r="AA72" s="36" t="s">
        <v>1085</v>
      </c>
      <c r="AB72" s="36" t="e">
        <f>VLOOKUP(D72,#REF!,11,0)</f>
        <v>#REF!</v>
      </c>
      <c r="AC72" s="36" t="e">
        <f>VLOOKUP(D72,#REF!,13,0)</f>
        <v>#REF!</v>
      </c>
      <c r="AD72" s="36" t="e">
        <f>VLOOKUP(D72,#REF!,9,0)</f>
        <v>#REF!</v>
      </c>
    </row>
    <row r="73" ht="36" spans="1:30">
      <c r="A73" s="50"/>
      <c r="B73" s="51">
        <v>46</v>
      </c>
      <c r="C73" s="42" t="s">
        <v>191</v>
      </c>
      <c r="D73" s="44" t="s">
        <v>192</v>
      </c>
      <c r="E73" s="32" t="s">
        <v>431</v>
      </c>
      <c r="F73" s="32" t="s">
        <v>193</v>
      </c>
      <c r="G73" s="44" t="s">
        <v>388</v>
      </c>
      <c r="H73" s="66">
        <v>44348</v>
      </c>
      <c r="I73" s="40"/>
      <c r="J73" s="68">
        <v>12.93</v>
      </c>
      <c r="K73" s="40">
        <v>12.93</v>
      </c>
      <c r="L73" s="40"/>
      <c r="M73" s="40">
        <v>12.93</v>
      </c>
      <c r="N73" s="40"/>
      <c r="O73" s="56">
        <v>5205.8464</v>
      </c>
      <c r="P73" s="56">
        <v>3098.2564</v>
      </c>
      <c r="Q73" s="56">
        <v>1680.9</v>
      </c>
      <c r="R73" s="56">
        <v>323.25</v>
      </c>
      <c r="S73" s="56">
        <v>103.44</v>
      </c>
      <c r="T73" s="56">
        <v>5205.8464</v>
      </c>
      <c r="U73" s="56"/>
      <c r="V73" s="56"/>
      <c r="W73" s="32" t="s">
        <v>396</v>
      </c>
      <c r="X73" s="40"/>
      <c r="Z73" s="36">
        <v>1</v>
      </c>
      <c r="AA73" s="36" t="s">
        <v>1091</v>
      </c>
      <c r="AB73" s="36" t="e">
        <f>VLOOKUP(D73,#REF!,11,0)</f>
        <v>#REF!</v>
      </c>
      <c r="AC73" s="36" t="e">
        <f>VLOOKUP(D73,#REF!,13,0)</f>
        <v>#REF!</v>
      </c>
      <c r="AD73" s="36" t="e">
        <f>VLOOKUP(D73,#REF!,9,0)</f>
        <v>#REF!</v>
      </c>
    </row>
    <row r="74" ht="30" customHeight="1" spans="1:29">
      <c r="A74" s="50"/>
      <c r="B74" s="51">
        <v>47</v>
      </c>
      <c r="C74" s="42" t="s">
        <v>749</v>
      </c>
      <c r="D74" s="44" t="s">
        <v>750</v>
      </c>
      <c r="E74" s="32" t="s">
        <v>443</v>
      </c>
      <c r="F74" s="32" t="s">
        <v>751</v>
      </c>
      <c r="G74" s="44" t="s">
        <v>388</v>
      </c>
      <c r="H74" s="66">
        <v>44409</v>
      </c>
      <c r="I74" s="40"/>
      <c r="J74" s="68">
        <v>2.2</v>
      </c>
      <c r="K74" s="40"/>
      <c r="L74" s="40"/>
      <c r="M74" s="40"/>
      <c r="N74" s="40">
        <v>2.2</v>
      </c>
      <c r="O74" s="56"/>
      <c r="P74" s="56"/>
      <c r="Q74" s="56"/>
      <c r="R74" s="56"/>
      <c r="S74" s="56"/>
      <c r="T74" s="56"/>
      <c r="U74" s="56"/>
      <c r="V74" s="56"/>
      <c r="W74" s="32" t="s">
        <v>396</v>
      </c>
      <c r="X74" s="40"/>
      <c r="Z74" s="36">
        <v>1</v>
      </c>
      <c r="AA74" s="36" t="s">
        <v>1085</v>
      </c>
      <c r="AB74" s="36" t="e">
        <f>VLOOKUP(D74,#REF!,11,0)</f>
        <v>#REF!</v>
      </c>
      <c r="AC74" s="36" t="e">
        <f>VLOOKUP(D74,#REF!,13,0)</f>
        <v>#REF!</v>
      </c>
    </row>
    <row r="75" ht="30" customHeight="1" spans="1:29">
      <c r="A75" s="50"/>
      <c r="B75" s="51">
        <v>48</v>
      </c>
      <c r="C75" s="42" t="s">
        <v>197</v>
      </c>
      <c r="D75" s="44" t="s">
        <v>198</v>
      </c>
      <c r="E75" s="32" t="s">
        <v>431</v>
      </c>
      <c r="F75" s="32" t="s">
        <v>199</v>
      </c>
      <c r="G75" s="44" t="s">
        <v>388</v>
      </c>
      <c r="H75" s="66">
        <v>44348</v>
      </c>
      <c r="I75" s="40"/>
      <c r="J75" s="68">
        <v>2</v>
      </c>
      <c r="K75" s="40">
        <v>2</v>
      </c>
      <c r="L75" s="40"/>
      <c r="M75" s="40">
        <v>2</v>
      </c>
      <c r="N75" s="40"/>
      <c r="O75" s="56">
        <v>666</v>
      </c>
      <c r="P75" s="56">
        <v>400</v>
      </c>
      <c r="Q75" s="56">
        <v>220</v>
      </c>
      <c r="R75" s="56">
        <v>30</v>
      </c>
      <c r="S75" s="56">
        <v>16</v>
      </c>
      <c r="T75" s="56">
        <v>666</v>
      </c>
      <c r="U75" s="56"/>
      <c r="V75" s="56"/>
      <c r="W75" s="32" t="s">
        <v>396</v>
      </c>
      <c r="X75" s="40"/>
      <c r="Z75" s="36">
        <v>1</v>
      </c>
      <c r="AA75" s="36" t="s">
        <v>1085</v>
      </c>
      <c r="AB75" s="36" t="e">
        <f>VLOOKUP(D75,#REF!,11,0)</f>
        <v>#REF!</v>
      </c>
      <c r="AC75" s="36" t="e">
        <f>VLOOKUP(D75,#REF!,13,0)</f>
        <v>#REF!</v>
      </c>
    </row>
    <row r="76" ht="30" customHeight="1" spans="1:29">
      <c r="A76" s="50"/>
      <c r="B76" s="51">
        <v>49</v>
      </c>
      <c r="C76" s="42" t="s">
        <v>221</v>
      </c>
      <c r="D76" s="44" t="s">
        <v>222</v>
      </c>
      <c r="E76" s="32" t="s">
        <v>412</v>
      </c>
      <c r="F76" s="32" t="s">
        <v>96</v>
      </c>
      <c r="G76" s="44" t="s">
        <v>400</v>
      </c>
      <c r="H76" s="66">
        <v>44470</v>
      </c>
      <c r="I76" s="40"/>
      <c r="J76" s="68">
        <v>2</v>
      </c>
      <c r="K76" s="40">
        <v>2</v>
      </c>
      <c r="L76" s="40"/>
      <c r="M76" s="40">
        <v>2</v>
      </c>
      <c r="N76" s="40"/>
      <c r="O76" s="56">
        <v>672</v>
      </c>
      <c r="P76" s="56">
        <v>400</v>
      </c>
      <c r="Q76" s="56">
        <v>220</v>
      </c>
      <c r="R76" s="56">
        <v>36</v>
      </c>
      <c r="S76" s="56">
        <v>16</v>
      </c>
      <c r="T76" s="56">
        <v>672</v>
      </c>
      <c r="U76" s="56"/>
      <c r="V76" s="56"/>
      <c r="W76" s="32" t="s">
        <v>467</v>
      </c>
      <c r="X76" s="40"/>
      <c r="Z76" s="36">
        <v>1</v>
      </c>
      <c r="AA76" s="36" t="s">
        <v>1085</v>
      </c>
      <c r="AB76" s="36" t="e">
        <f>VLOOKUP(D76,#REF!,11,0)</f>
        <v>#REF!</v>
      </c>
      <c r="AC76" s="36" t="e">
        <f>VLOOKUP(D76,#REF!,13,0)</f>
        <v>#REF!</v>
      </c>
    </row>
    <row r="77" ht="30" customHeight="1" spans="1:30">
      <c r="A77" s="50"/>
      <c r="B77" s="51">
        <v>50</v>
      </c>
      <c r="C77" s="42" t="s">
        <v>223</v>
      </c>
      <c r="D77" s="44" t="s">
        <v>224</v>
      </c>
      <c r="E77" s="32" t="s">
        <v>412</v>
      </c>
      <c r="F77" s="32" t="s">
        <v>96</v>
      </c>
      <c r="G77" s="44" t="s">
        <v>400</v>
      </c>
      <c r="H77" s="66">
        <v>44287</v>
      </c>
      <c r="I77" s="40"/>
      <c r="J77" s="68">
        <v>5.7</v>
      </c>
      <c r="K77" s="40">
        <v>5.7</v>
      </c>
      <c r="L77" s="40"/>
      <c r="M77" s="40">
        <v>5.7</v>
      </c>
      <c r="N77" s="40"/>
      <c r="O77" s="56">
        <v>2062.85</v>
      </c>
      <c r="P77" s="56">
        <v>1200</v>
      </c>
      <c r="Q77" s="56">
        <v>684</v>
      </c>
      <c r="R77" s="56">
        <v>133.25</v>
      </c>
      <c r="S77" s="56">
        <v>45.6</v>
      </c>
      <c r="T77" s="56">
        <v>2062.85</v>
      </c>
      <c r="U77" s="56"/>
      <c r="V77" s="56"/>
      <c r="W77" s="32" t="s">
        <v>405</v>
      </c>
      <c r="X77" s="40"/>
      <c r="Z77" s="36">
        <v>1</v>
      </c>
      <c r="AA77" s="36" t="s">
        <v>1085</v>
      </c>
      <c r="AB77" s="36" t="e">
        <f>VLOOKUP(D77,#REF!,11,0)</f>
        <v>#REF!</v>
      </c>
      <c r="AC77" s="36" t="e">
        <f>VLOOKUP(D77,#REF!,13,0)</f>
        <v>#REF!</v>
      </c>
      <c r="AD77" s="36" t="e">
        <f>VLOOKUP(D77,#REF!,9,0)</f>
        <v>#REF!</v>
      </c>
    </row>
    <row r="78" ht="24" spans="1:29">
      <c r="A78" s="50"/>
      <c r="B78" s="51">
        <v>51</v>
      </c>
      <c r="C78" s="42" t="s">
        <v>226</v>
      </c>
      <c r="D78" s="44" t="s">
        <v>227</v>
      </c>
      <c r="E78" s="32" t="s">
        <v>412</v>
      </c>
      <c r="F78" s="32" t="s">
        <v>96</v>
      </c>
      <c r="G78" s="44" t="s">
        <v>400</v>
      </c>
      <c r="H78" s="66">
        <v>44287</v>
      </c>
      <c r="I78" s="40"/>
      <c r="J78" s="68">
        <v>3.1</v>
      </c>
      <c r="K78" s="40">
        <v>3.1</v>
      </c>
      <c r="L78" s="40"/>
      <c r="M78" s="40">
        <v>3.1</v>
      </c>
      <c r="N78" s="40"/>
      <c r="O78" s="56">
        <v>1125.8</v>
      </c>
      <c r="P78" s="56">
        <v>620</v>
      </c>
      <c r="Q78" s="56">
        <v>341</v>
      </c>
      <c r="R78" s="56">
        <v>140</v>
      </c>
      <c r="S78" s="56">
        <v>24.8</v>
      </c>
      <c r="T78" s="56">
        <v>1125.8</v>
      </c>
      <c r="U78" s="56"/>
      <c r="V78" s="56"/>
      <c r="W78" s="32" t="s">
        <v>405</v>
      </c>
      <c r="X78" s="40"/>
      <c r="Z78" s="36">
        <v>1</v>
      </c>
      <c r="AA78" s="36" t="s">
        <v>1085</v>
      </c>
      <c r="AB78" s="36" t="e">
        <f>VLOOKUP(D78,#REF!,11,0)</f>
        <v>#REF!</v>
      </c>
      <c r="AC78" s="36" t="e">
        <f>VLOOKUP(D78,#REF!,13,0)</f>
        <v>#REF!</v>
      </c>
    </row>
    <row r="79" ht="30.75" customHeight="1" spans="1:30">
      <c r="A79" s="50"/>
      <c r="B79" s="51">
        <v>52</v>
      </c>
      <c r="C79" s="42" t="s">
        <v>229</v>
      </c>
      <c r="D79" s="44" t="s">
        <v>230</v>
      </c>
      <c r="E79" s="32" t="s">
        <v>412</v>
      </c>
      <c r="F79" s="32" t="s">
        <v>96</v>
      </c>
      <c r="G79" s="44" t="s">
        <v>400</v>
      </c>
      <c r="H79" s="66">
        <v>44470</v>
      </c>
      <c r="I79" s="40"/>
      <c r="J79" s="68">
        <v>2.13</v>
      </c>
      <c r="K79" s="40">
        <v>2.13</v>
      </c>
      <c r="L79" s="40"/>
      <c r="M79" s="40">
        <v>2.13</v>
      </c>
      <c r="N79" s="40"/>
      <c r="O79" s="56">
        <v>712.485</v>
      </c>
      <c r="P79" s="56">
        <v>426</v>
      </c>
      <c r="Q79" s="56">
        <v>234.3</v>
      </c>
      <c r="R79" s="56">
        <v>35.145</v>
      </c>
      <c r="S79" s="56">
        <v>17.04</v>
      </c>
      <c r="T79" s="56">
        <v>712.485</v>
      </c>
      <c r="U79" s="56"/>
      <c r="V79" s="56"/>
      <c r="W79" s="32" t="s">
        <v>467</v>
      </c>
      <c r="X79" s="40"/>
      <c r="Z79" s="36">
        <v>1</v>
      </c>
      <c r="AA79" s="36" t="s">
        <v>1085</v>
      </c>
      <c r="AB79" s="36" t="e">
        <f>VLOOKUP(D79,#REF!,11,0)</f>
        <v>#REF!</v>
      </c>
      <c r="AC79" s="36" t="e">
        <f>VLOOKUP(D79,#REF!,13,0)</f>
        <v>#REF!</v>
      </c>
      <c r="AD79" s="36" t="e">
        <f>VLOOKUP(D79,#REF!,9,0)</f>
        <v>#REF!</v>
      </c>
    </row>
    <row r="80" ht="30.75" customHeight="1" spans="1:30">
      <c r="A80" s="50"/>
      <c r="B80" s="51">
        <v>53</v>
      </c>
      <c r="C80" s="42" t="s">
        <v>231</v>
      </c>
      <c r="D80" s="44" t="s">
        <v>232</v>
      </c>
      <c r="E80" s="32" t="s">
        <v>412</v>
      </c>
      <c r="F80" s="32" t="s">
        <v>234</v>
      </c>
      <c r="G80" s="44" t="s">
        <v>400</v>
      </c>
      <c r="H80" s="66">
        <v>44287</v>
      </c>
      <c r="I80" s="40"/>
      <c r="J80" s="9">
        <v>1.86</v>
      </c>
      <c r="K80" s="40">
        <v>1.86</v>
      </c>
      <c r="L80" s="40"/>
      <c r="M80" s="40">
        <v>1.86</v>
      </c>
      <c r="N80" s="40"/>
      <c r="O80" s="56">
        <v>633.23</v>
      </c>
      <c r="P80" s="56">
        <v>372</v>
      </c>
      <c r="Q80" s="56">
        <v>204.6</v>
      </c>
      <c r="R80" s="56">
        <v>41.75</v>
      </c>
      <c r="S80" s="56">
        <v>14.88</v>
      </c>
      <c r="T80" s="56">
        <v>633.23</v>
      </c>
      <c r="U80" s="56"/>
      <c r="V80" s="56"/>
      <c r="W80" s="32" t="s">
        <v>405</v>
      </c>
      <c r="X80" s="40"/>
      <c r="Z80" s="36">
        <v>1</v>
      </c>
      <c r="AA80" s="36" t="s">
        <v>1085</v>
      </c>
      <c r="AB80" s="36" t="e">
        <f>VLOOKUP(D80,#REF!,11,0)</f>
        <v>#REF!</v>
      </c>
      <c r="AC80" s="36" t="e">
        <f>VLOOKUP(D80,#REF!,13,0)</f>
        <v>#REF!</v>
      </c>
      <c r="AD80" s="36" t="e">
        <f>VLOOKUP(D80,#REF!,9,0)</f>
        <v>#REF!</v>
      </c>
    </row>
    <row r="81" ht="30.75" customHeight="1" spans="1:30">
      <c r="A81" s="50"/>
      <c r="B81" s="51">
        <v>54</v>
      </c>
      <c r="C81" s="42" t="s">
        <v>251</v>
      </c>
      <c r="D81" s="40" t="s">
        <v>252</v>
      </c>
      <c r="E81" s="32" t="s">
        <v>431</v>
      </c>
      <c r="F81" s="40" t="s">
        <v>253</v>
      </c>
      <c r="G81" s="44" t="s">
        <v>38</v>
      </c>
      <c r="H81" s="53">
        <v>44287</v>
      </c>
      <c r="I81" s="40"/>
      <c r="J81" s="9">
        <v>0.96</v>
      </c>
      <c r="K81" s="40">
        <v>0.96</v>
      </c>
      <c r="L81" s="40"/>
      <c r="M81" s="40">
        <v>0.96</v>
      </c>
      <c r="N81" s="40"/>
      <c r="O81" s="56">
        <v>325.28</v>
      </c>
      <c r="P81" s="56">
        <v>192</v>
      </c>
      <c r="Q81" s="56">
        <v>105.6</v>
      </c>
      <c r="R81" s="56">
        <v>20</v>
      </c>
      <c r="S81" s="56">
        <v>7.68</v>
      </c>
      <c r="T81" s="62">
        <v>325.28</v>
      </c>
      <c r="U81" s="56"/>
      <c r="V81" s="56"/>
      <c r="W81" s="32" t="s">
        <v>405</v>
      </c>
      <c r="X81" s="40"/>
      <c r="Z81" s="36">
        <v>1</v>
      </c>
      <c r="AA81" s="36" t="s">
        <v>1085</v>
      </c>
      <c r="AB81" s="36" t="e">
        <f>VLOOKUP(D81,#REF!,11,0)</f>
        <v>#REF!</v>
      </c>
      <c r="AC81" s="36" t="e">
        <f>VLOOKUP(D81,#REF!,13,0)</f>
        <v>#REF!</v>
      </c>
      <c r="AD81" s="36" t="e">
        <f>VLOOKUP(D81,#REF!,9,0)</f>
        <v>#REF!</v>
      </c>
    </row>
    <row r="82" ht="30.75" customHeight="1" spans="1:30">
      <c r="A82" s="50"/>
      <c r="B82" s="51">
        <v>55</v>
      </c>
      <c r="C82" s="42" t="s">
        <v>256</v>
      </c>
      <c r="D82" s="44" t="s">
        <v>257</v>
      </c>
      <c r="E82" s="32" t="s">
        <v>412</v>
      </c>
      <c r="F82" s="40" t="s">
        <v>96</v>
      </c>
      <c r="G82" s="32" t="s">
        <v>38</v>
      </c>
      <c r="H82" s="52">
        <v>44316</v>
      </c>
      <c r="I82" s="40"/>
      <c r="J82" s="9">
        <v>18.67</v>
      </c>
      <c r="K82" s="40">
        <v>18.67</v>
      </c>
      <c r="L82" s="40"/>
      <c r="M82" s="40">
        <v>18.67</v>
      </c>
      <c r="N82" s="40"/>
      <c r="O82" s="56">
        <v>5927.725</v>
      </c>
      <c r="P82" s="56">
        <v>2987.2</v>
      </c>
      <c r="Q82" s="56">
        <v>2427.1</v>
      </c>
      <c r="R82" s="56">
        <v>364.065</v>
      </c>
      <c r="S82" s="56">
        <v>149.36</v>
      </c>
      <c r="T82" s="56">
        <v>5927.725</v>
      </c>
      <c r="U82" s="56"/>
      <c r="V82" s="56"/>
      <c r="W82" s="32" t="s">
        <v>467</v>
      </c>
      <c r="X82" s="40"/>
      <c r="Z82" s="36">
        <v>1</v>
      </c>
      <c r="AA82" s="36" t="s">
        <v>1085</v>
      </c>
      <c r="AB82" s="36" t="e">
        <f>VLOOKUP(D82,#REF!,11,0)</f>
        <v>#REF!</v>
      </c>
      <c r="AC82" s="36" t="e">
        <f>VLOOKUP(D82,#REF!,13,0)</f>
        <v>#REF!</v>
      </c>
      <c r="AD82" s="36" t="e">
        <f>VLOOKUP(D82,#REF!,9,0)</f>
        <v>#REF!</v>
      </c>
    </row>
    <row r="83" ht="30.75" customHeight="1" spans="1:30">
      <c r="A83" s="50"/>
      <c r="B83" s="51">
        <v>56</v>
      </c>
      <c r="C83" s="42" t="s">
        <v>258</v>
      </c>
      <c r="D83" s="44" t="s">
        <v>259</v>
      </c>
      <c r="E83" s="32" t="s">
        <v>412</v>
      </c>
      <c r="F83" s="40" t="s">
        <v>260</v>
      </c>
      <c r="G83" s="32" t="s">
        <v>38</v>
      </c>
      <c r="H83" s="52">
        <v>44287</v>
      </c>
      <c r="I83" s="40"/>
      <c r="J83" s="9">
        <v>2</v>
      </c>
      <c r="K83" s="40">
        <v>2</v>
      </c>
      <c r="L83" s="40"/>
      <c r="M83" s="40">
        <v>2</v>
      </c>
      <c r="N83" s="40"/>
      <c r="O83" s="56">
        <v>685</v>
      </c>
      <c r="P83" s="56">
        <v>370</v>
      </c>
      <c r="Q83" s="56">
        <v>260</v>
      </c>
      <c r="R83" s="56">
        <v>39</v>
      </c>
      <c r="S83" s="56">
        <v>16</v>
      </c>
      <c r="T83" s="56">
        <v>685</v>
      </c>
      <c r="U83" s="56"/>
      <c r="V83" s="56"/>
      <c r="W83" s="32" t="s">
        <v>467</v>
      </c>
      <c r="X83" s="40"/>
      <c r="Z83" s="36">
        <v>1</v>
      </c>
      <c r="AA83" s="36" t="s">
        <v>1085</v>
      </c>
      <c r="AB83" s="36" t="e">
        <f>VLOOKUP(D83,'[1]表6.7（全）'!$D$6:$T$148,11,0)</f>
        <v>#N/A</v>
      </c>
      <c r="AC83" s="36" t="e">
        <f>VLOOKUP(D83,[1]表6.8!$D$5:$P$211,13,0)</f>
        <v>#N/A</v>
      </c>
      <c r="AD83" s="36" t="e">
        <f>VLOOKUP(D83,[1]表6.8!$D$5:$P$211,9,0)</f>
        <v>#N/A</v>
      </c>
    </row>
    <row r="84" ht="36" spans="1:30">
      <c r="A84" s="50"/>
      <c r="B84" s="51">
        <v>57</v>
      </c>
      <c r="C84" s="42" t="s">
        <v>261</v>
      </c>
      <c r="D84" s="44" t="s">
        <v>262</v>
      </c>
      <c r="E84" s="32" t="s">
        <v>412</v>
      </c>
      <c r="F84" s="40" t="s">
        <v>263</v>
      </c>
      <c r="G84" s="44" t="s">
        <v>38</v>
      </c>
      <c r="H84" s="52">
        <v>44289</v>
      </c>
      <c r="I84" s="40"/>
      <c r="J84" s="9">
        <v>10.6666666666667</v>
      </c>
      <c r="K84" s="40">
        <v>10.6666666666667</v>
      </c>
      <c r="L84" s="40"/>
      <c r="M84" s="40">
        <v>10.6666666666667</v>
      </c>
      <c r="N84" s="40"/>
      <c r="O84" s="56">
        <v>3654.475</v>
      </c>
      <c r="P84" s="56">
        <v>1973.95</v>
      </c>
      <c r="Q84" s="56">
        <v>1387.1</v>
      </c>
      <c r="R84" s="56">
        <v>208.065</v>
      </c>
      <c r="S84" s="56">
        <v>85.36</v>
      </c>
      <c r="T84" s="56">
        <v>3654.475</v>
      </c>
      <c r="U84" s="56"/>
      <c r="V84" s="56"/>
      <c r="W84" s="32" t="s">
        <v>467</v>
      </c>
      <c r="X84" s="40"/>
      <c r="Z84" s="36">
        <v>1</v>
      </c>
      <c r="AA84" s="36" t="s">
        <v>1092</v>
      </c>
      <c r="AB84" s="36" t="e">
        <f>VLOOKUP(D84,'[1]表6.7（全）'!$D$6:$T$148,11,0)</f>
        <v>#N/A</v>
      </c>
      <c r="AC84" s="36" t="e">
        <f>VLOOKUP(D84,[1]表6.8!$D$5:$P$211,13,0)</f>
        <v>#N/A</v>
      </c>
      <c r="AD84" s="36" t="e">
        <f>VLOOKUP(D84,[1]表6.8!$D$5:$P$211,9,0)</f>
        <v>#N/A</v>
      </c>
    </row>
    <row r="85" ht="72" spans="1:29">
      <c r="A85" s="50"/>
      <c r="B85" s="51">
        <v>58</v>
      </c>
      <c r="C85" s="42" t="s">
        <v>277</v>
      </c>
      <c r="D85" s="40" t="s">
        <v>278</v>
      </c>
      <c r="E85" s="40" t="s">
        <v>412</v>
      </c>
      <c r="F85" s="40" t="s">
        <v>279</v>
      </c>
      <c r="G85" s="43" t="s">
        <v>400</v>
      </c>
      <c r="H85" s="53">
        <v>44287</v>
      </c>
      <c r="I85" s="40"/>
      <c r="J85" s="56">
        <v>0.11</v>
      </c>
      <c r="K85" s="40">
        <v>0.11</v>
      </c>
      <c r="L85" s="40"/>
      <c r="M85" s="40">
        <v>0.11</v>
      </c>
      <c r="N85" s="40"/>
      <c r="O85" s="56">
        <v>152.16</v>
      </c>
      <c r="P85" s="56">
        <v>134</v>
      </c>
      <c r="Q85" s="56">
        <v>13.98</v>
      </c>
      <c r="R85" s="56">
        <v>3.3</v>
      </c>
      <c r="S85" s="56">
        <v>0.88</v>
      </c>
      <c r="T85" s="62">
        <v>152.16</v>
      </c>
      <c r="U85" s="56"/>
      <c r="V85" s="56"/>
      <c r="W85" s="32" t="s">
        <v>396</v>
      </c>
      <c r="X85" s="40"/>
      <c r="Z85" s="36">
        <v>0</v>
      </c>
      <c r="AA85" s="36" t="s">
        <v>1093</v>
      </c>
      <c r="AB85" s="36" t="e">
        <f>VLOOKUP(D85,#REF!,11,0)</f>
        <v>#REF!</v>
      </c>
      <c r="AC85" s="36" t="e">
        <f>VLOOKUP(D85,#REF!,13,0)</f>
        <v>#REF!</v>
      </c>
    </row>
    <row r="86" ht="28.5" customHeight="1" spans="1:30">
      <c r="A86" s="50"/>
      <c r="B86" s="51">
        <v>59</v>
      </c>
      <c r="C86" s="42" t="s">
        <v>271</v>
      </c>
      <c r="D86" s="40" t="s">
        <v>272</v>
      </c>
      <c r="E86" s="40" t="s">
        <v>602</v>
      </c>
      <c r="F86" s="40" t="s">
        <v>273</v>
      </c>
      <c r="G86" s="43" t="s">
        <v>388</v>
      </c>
      <c r="H86" s="53">
        <v>44470</v>
      </c>
      <c r="I86" s="40"/>
      <c r="J86" s="56">
        <v>6.33</v>
      </c>
      <c r="K86" s="40">
        <v>6.33</v>
      </c>
      <c r="L86" s="40"/>
      <c r="M86" s="40">
        <v>6.33</v>
      </c>
      <c r="N86" s="40"/>
      <c r="O86" s="56">
        <v>11818.99</v>
      </c>
      <c r="P86" s="56">
        <v>10534</v>
      </c>
      <c r="Q86" s="56">
        <v>1044.45</v>
      </c>
      <c r="R86" s="56">
        <v>189.9</v>
      </c>
      <c r="S86" s="56">
        <v>50.64</v>
      </c>
      <c r="T86" s="56">
        <v>11818.99</v>
      </c>
      <c r="U86" s="56"/>
      <c r="V86" s="56"/>
      <c r="W86" s="32" t="s">
        <v>396</v>
      </c>
      <c r="X86" s="40"/>
      <c r="Z86" s="36">
        <v>0</v>
      </c>
      <c r="AA86" s="36" t="s">
        <v>1085</v>
      </c>
      <c r="AB86" s="36" t="e">
        <f>VLOOKUP(D86,#REF!,11,0)</f>
        <v>#REF!</v>
      </c>
      <c r="AC86" s="36" t="e">
        <f>VLOOKUP(D86,#REF!,13,0)</f>
        <v>#REF!</v>
      </c>
      <c r="AD86" s="36" t="e">
        <f>VLOOKUP(D86,#REF!,9,0)</f>
        <v>#REF!</v>
      </c>
    </row>
    <row r="87" ht="28.5" customHeight="1" spans="1:29">
      <c r="A87" s="50"/>
      <c r="B87" s="51">
        <v>60</v>
      </c>
      <c r="C87" s="42" t="s">
        <v>267</v>
      </c>
      <c r="D87" s="44" t="s">
        <v>268</v>
      </c>
      <c r="E87" s="32" t="s">
        <v>431</v>
      </c>
      <c r="F87" s="40" t="s">
        <v>270</v>
      </c>
      <c r="G87" s="44" t="s">
        <v>400</v>
      </c>
      <c r="H87" s="52">
        <v>44317</v>
      </c>
      <c r="I87" s="40"/>
      <c r="J87" s="9">
        <v>1.44</v>
      </c>
      <c r="K87" s="40">
        <v>1.44</v>
      </c>
      <c r="L87" s="40"/>
      <c r="M87" s="40">
        <v>1.44</v>
      </c>
      <c r="N87" s="40"/>
      <c r="O87" s="56">
        <v>688.32</v>
      </c>
      <c r="P87" s="56">
        <v>460.8</v>
      </c>
      <c r="Q87" s="56">
        <v>180</v>
      </c>
      <c r="R87" s="56">
        <v>36</v>
      </c>
      <c r="S87" s="56">
        <v>11.52</v>
      </c>
      <c r="T87" s="56">
        <v>688.32</v>
      </c>
      <c r="U87" s="56"/>
      <c r="V87" s="56"/>
      <c r="W87" s="32" t="s">
        <v>467</v>
      </c>
      <c r="X87" s="40"/>
      <c r="Z87" s="36">
        <v>1</v>
      </c>
      <c r="AA87" s="36" t="s">
        <v>1085</v>
      </c>
      <c r="AB87" s="36" t="e">
        <f>VLOOKUP(D87,#REF!,11,0)</f>
        <v>#REF!</v>
      </c>
      <c r="AC87" s="36" t="e">
        <f>VLOOKUP(D87,#REF!,13,0)</f>
        <v>#REF!</v>
      </c>
    </row>
    <row r="88" ht="29.25" customHeight="1" spans="1:30">
      <c r="A88" s="50"/>
      <c r="B88" s="51">
        <v>61</v>
      </c>
      <c r="C88" s="42" t="s">
        <v>285</v>
      </c>
      <c r="D88" s="44" t="s">
        <v>286</v>
      </c>
      <c r="E88" s="32" t="s">
        <v>412</v>
      </c>
      <c r="F88" s="40" t="s">
        <v>287</v>
      </c>
      <c r="G88" s="32" t="s">
        <v>464</v>
      </c>
      <c r="H88" s="52">
        <v>44287</v>
      </c>
      <c r="I88" s="40"/>
      <c r="J88" s="9">
        <v>5.93</v>
      </c>
      <c r="K88" s="40">
        <v>5.93</v>
      </c>
      <c r="L88" s="40"/>
      <c r="M88" s="40">
        <v>5.93</v>
      </c>
      <c r="N88" s="40"/>
      <c r="O88" s="56">
        <v>4037.79</v>
      </c>
      <c r="P88" s="56">
        <v>2834</v>
      </c>
      <c r="Q88" s="56">
        <v>978.45</v>
      </c>
      <c r="R88" s="56">
        <v>177.9</v>
      </c>
      <c r="S88" s="56">
        <v>47.44</v>
      </c>
      <c r="T88" s="56">
        <v>4037.79</v>
      </c>
      <c r="U88" s="56"/>
      <c r="V88" s="56"/>
      <c r="W88" s="32" t="s">
        <v>467</v>
      </c>
      <c r="X88" s="40"/>
      <c r="Z88" s="36">
        <v>1</v>
      </c>
      <c r="AA88" s="36" t="s">
        <v>1085</v>
      </c>
      <c r="AB88" s="36" t="e">
        <f>VLOOKUP(D88,#REF!,11,0)</f>
        <v>#REF!</v>
      </c>
      <c r="AC88" s="36" t="e">
        <f>VLOOKUP(D88,#REF!,13,0)</f>
        <v>#REF!</v>
      </c>
      <c r="AD88" s="36" t="e">
        <f>VLOOKUP(D88,#REF!,9,0)</f>
        <v>#REF!</v>
      </c>
    </row>
    <row r="89" ht="24" spans="1:29">
      <c r="A89" s="50"/>
      <c r="B89" s="51">
        <v>62</v>
      </c>
      <c r="C89" s="42" t="s">
        <v>288</v>
      </c>
      <c r="D89" s="44" t="s">
        <v>289</v>
      </c>
      <c r="E89" s="32" t="s">
        <v>486</v>
      </c>
      <c r="F89" s="40" t="s">
        <v>290</v>
      </c>
      <c r="G89" s="44" t="s">
        <v>464</v>
      </c>
      <c r="H89" s="52">
        <v>44348</v>
      </c>
      <c r="I89" s="40"/>
      <c r="J89" s="9">
        <v>2.95</v>
      </c>
      <c r="K89" s="40">
        <v>2.95</v>
      </c>
      <c r="L89" s="40"/>
      <c r="M89" s="40">
        <v>2.95</v>
      </c>
      <c r="N89" s="40"/>
      <c r="O89" s="56">
        <v>2108.1</v>
      </c>
      <c r="P89" s="56">
        <v>1406</v>
      </c>
      <c r="Q89" s="56">
        <v>590</v>
      </c>
      <c r="R89" s="56">
        <v>88.5</v>
      </c>
      <c r="S89" s="56">
        <v>23.6</v>
      </c>
      <c r="T89" s="62">
        <v>2108.1</v>
      </c>
      <c r="U89" s="56"/>
      <c r="V89" s="56"/>
      <c r="W89" s="32" t="s">
        <v>396</v>
      </c>
      <c r="X89" s="40"/>
      <c r="Z89" s="36">
        <v>0</v>
      </c>
      <c r="AA89" s="36" t="s">
        <v>1087</v>
      </c>
      <c r="AB89" s="36" t="e">
        <f>VLOOKUP(D89,#REF!,11,0)</f>
        <v>#REF!</v>
      </c>
      <c r="AC89" s="36" t="e">
        <f>VLOOKUP(D89,#REF!,13,0)</f>
        <v>#REF!</v>
      </c>
    </row>
    <row r="90" ht="29.25" customHeight="1" spans="1:29">
      <c r="A90" s="50"/>
      <c r="B90" s="51">
        <v>63</v>
      </c>
      <c r="C90" s="42" t="s">
        <v>291</v>
      </c>
      <c r="D90" s="44" t="s">
        <v>292</v>
      </c>
      <c r="E90" s="32" t="s">
        <v>602</v>
      </c>
      <c r="F90" s="40" t="s">
        <v>293</v>
      </c>
      <c r="G90" s="32" t="s">
        <v>464</v>
      </c>
      <c r="H90" s="52">
        <v>44348</v>
      </c>
      <c r="I90" s="40"/>
      <c r="J90" s="9">
        <v>0.47</v>
      </c>
      <c r="K90" s="40">
        <v>0.47</v>
      </c>
      <c r="L90" s="40"/>
      <c r="M90" s="40">
        <v>0.47</v>
      </c>
      <c r="N90" s="40"/>
      <c r="O90" s="56">
        <v>287.86</v>
      </c>
      <c r="P90" s="56">
        <v>185</v>
      </c>
      <c r="Q90" s="56">
        <v>85</v>
      </c>
      <c r="R90" s="56">
        <v>14.1</v>
      </c>
      <c r="S90" s="56">
        <v>3.76</v>
      </c>
      <c r="T90" s="56">
        <v>287.86</v>
      </c>
      <c r="U90" s="56"/>
      <c r="V90" s="56"/>
      <c r="W90" s="32" t="s">
        <v>396</v>
      </c>
      <c r="X90" s="40"/>
      <c r="Z90" s="36">
        <v>0</v>
      </c>
      <c r="AA90" s="36" t="s">
        <v>1087</v>
      </c>
      <c r="AB90" s="36" t="e">
        <f>VLOOKUP(D90,#REF!,11,0)</f>
        <v>#REF!</v>
      </c>
      <c r="AC90" s="36" t="e">
        <f>VLOOKUP(D90,#REF!,13,0)</f>
        <v>#REF!</v>
      </c>
    </row>
    <row r="91" ht="29.25" customHeight="1" spans="1:29">
      <c r="A91" s="50"/>
      <c r="B91" s="51">
        <v>64</v>
      </c>
      <c r="C91" s="42" t="s">
        <v>294</v>
      </c>
      <c r="D91" s="32" t="s">
        <v>295</v>
      </c>
      <c r="E91" s="32" t="s">
        <v>443</v>
      </c>
      <c r="F91" s="40" t="s">
        <v>296</v>
      </c>
      <c r="G91" s="32" t="s">
        <v>464</v>
      </c>
      <c r="H91" s="52">
        <v>44440</v>
      </c>
      <c r="I91" s="40"/>
      <c r="J91" s="9">
        <v>4</v>
      </c>
      <c r="K91" s="40">
        <v>4</v>
      </c>
      <c r="L91" s="40"/>
      <c r="M91" s="40">
        <v>4</v>
      </c>
      <c r="N91" s="40"/>
      <c r="O91" s="56">
        <v>6347</v>
      </c>
      <c r="P91" s="56">
        <v>5556</v>
      </c>
      <c r="Q91" s="56">
        <v>660</v>
      </c>
      <c r="R91" s="56">
        <v>99</v>
      </c>
      <c r="S91" s="56">
        <v>32</v>
      </c>
      <c r="T91" s="56">
        <v>6347</v>
      </c>
      <c r="U91" s="56"/>
      <c r="V91" s="56"/>
      <c r="W91" s="32" t="s">
        <v>396</v>
      </c>
      <c r="X91" s="40"/>
      <c r="Z91" s="36">
        <v>0</v>
      </c>
      <c r="AA91" s="36" t="s">
        <v>1087</v>
      </c>
      <c r="AB91" s="36" t="e">
        <f>VLOOKUP(D91,#REF!,11,0)</f>
        <v>#REF!</v>
      </c>
      <c r="AC91" s="36" t="e">
        <f>VLOOKUP(D91,#REF!,13,0)</f>
        <v>#REF!</v>
      </c>
    </row>
    <row r="92" ht="29.25" customHeight="1" spans="1:30">
      <c r="A92" s="50"/>
      <c r="B92" s="51">
        <v>65</v>
      </c>
      <c r="C92" s="42" t="s">
        <v>297</v>
      </c>
      <c r="D92" s="44" t="s">
        <v>298</v>
      </c>
      <c r="E92" s="32" t="s">
        <v>399</v>
      </c>
      <c r="F92" s="40" t="s">
        <v>299</v>
      </c>
      <c r="G92" s="32" t="s">
        <v>388</v>
      </c>
      <c r="H92" s="52">
        <v>44317</v>
      </c>
      <c r="I92" s="40"/>
      <c r="J92" s="9">
        <v>5.2</v>
      </c>
      <c r="K92" s="40">
        <v>5.2</v>
      </c>
      <c r="L92" s="40"/>
      <c r="M92" s="40">
        <v>5.2</v>
      </c>
      <c r="N92" s="40"/>
      <c r="O92" s="56">
        <v>9401.6</v>
      </c>
      <c r="P92" s="56">
        <v>8424</v>
      </c>
      <c r="Q92" s="56">
        <v>780</v>
      </c>
      <c r="R92" s="56">
        <v>156</v>
      </c>
      <c r="S92" s="56">
        <v>41.6</v>
      </c>
      <c r="T92" s="56">
        <v>9401.6</v>
      </c>
      <c r="U92" s="56"/>
      <c r="V92" s="56"/>
      <c r="W92" s="32" t="s">
        <v>396</v>
      </c>
      <c r="X92" s="40"/>
      <c r="Z92" s="36">
        <v>1</v>
      </c>
      <c r="AB92" s="36" t="e">
        <f>VLOOKUP(D92,#REF!,11,0)</f>
        <v>#REF!</v>
      </c>
      <c r="AC92" s="36" t="e">
        <f>VLOOKUP(D92,#REF!,13,0)</f>
        <v>#REF!</v>
      </c>
      <c r="AD92" s="36" t="e">
        <f>VLOOKUP(D92,#REF!,9,0)</f>
        <v>#REF!</v>
      </c>
    </row>
    <row r="93" ht="29.25" customHeight="1" spans="1:30">
      <c r="A93" s="50"/>
      <c r="B93" s="51">
        <v>66</v>
      </c>
      <c r="C93" s="42" t="s">
        <v>300</v>
      </c>
      <c r="D93" s="44" t="s">
        <v>301</v>
      </c>
      <c r="E93" s="32" t="s">
        <v>656</v>
      </c>
      <c r="F93" s="40" t="s">
        <v>111</v>
      </c>
      <c r="G93" s="32" t="s">
        <v>388</v>
      </c>
      <c r="H93" s="52">
        <v>44440</v>
      </c>
      <c r="I93" s="40"/>
      <c r="J93" s="9">
        <v>7.27</v>
      </c>
      <c r="K93" s="40">
        <v>7.27</v>
      </c>
      <c r="L93" s="40"/>
      <c r="M93" s="40">
        <v>7.27</v>
      </c>
      <c r="N93" s="40"/>
      <c r="O93" s="56">
        <v>16475.81</v>
      </c>
      <c r="P93" s="56">
        <v>15000</v>
      </c>
      <c r="Q93" s="56">
        <v>1199.55</v>
      </c>
      <c r="R93" s="56">
        <v>218.1</v>
      </c>
      <c r="S93" s="56">
        <v>58.16</v>
      </c>
      <c r="T93" s="56">
        <v>16475.81</v>
      </c>
      <c r="U93" s="56"/>
      <c r="V93" s="56"/>
      <c r="W93" s="32" t="s">
        <v>396</v>
      </c>
      <c r="X93" s="40"/>
      <c r="Z93" s="36">
        <v>1</v>
      </c>
      <c r="AA93" s="36" t="s">
        <v>1085</v>
      </c>
      <c r="AB93" s="36" t="e">
        <f>VLOOKUP(D93,#REF!,11,0)</f>
        <v>#REF!</v>
      </c>
      <c r="AC93" s="36" t="e">
        <f>VLOOKUP(D93,#REF!,13,0)</f>
        <v>#REF!</v>
      </c>
      <c r="AD93" s="36" t="e">
        <f>VLOOKUP(D93,#REF!,9,0)</f>
        <v>#REF!</v>
      </c>
    </row>
    <row r="94" ht="29.25" customHeight="1" spans="1:30">
      <c r="A94" s="50"/>
      <c r="B94" s="51">
        <v>67</v>
      </c>
      <c r="C94" s="42" t="s">
        <v>303</v>
      </c>
      <c r="D94" s="44" t="s">
        <v>304</v>
      </c>
      <c r="E94" s="32" t="s">
        <v>387</v>
      </c>
      <c r="F94" s="40" t="s">
        <v>826</v>
      </c>
      <c r="G94" s="32" t="s">
        <v>400</v>
      </c>
      <c r="H94" s="53">
        <v>44501</v>
      </c>
      <c r="I94" s="40"/>
      <c r="J94" s="9">
        <v>0.23</v>
      </c>
      <c r="K94" s="40">
        <v>0.23</v>
      </c>
      <c r="L94" s="40"/>
      <c r="M94" s="40">
        <v>0.23</v>
      </c>
      <c r="N94" s="40"/>
      <c r="O94" s="56">
        <v>100.74</v>
      </c>
      <c r="P94" s="56">
        <v>65.55</v>
      </c>
      <c r="Q94" s="56">
        <v>28.75</v>
      </c>
      <c r="R94" s="56">
        <v>4.6</v>
      </c>
      <c r="S94" s="56">
        <v>1.84</v>
      </c>
      <c r="T94" s="56">
        <v>100.74</v>
      </c>
      <c r="U94" s="56"/>
      <c r="V94" s="56"/>
      <c r="W94" s="32" t="s">
        <v>405</v>
      </c>
      <c r="X94" s="40"/>
      <c r="Z94" s="36">
        <v>1</v>
      </c>
      <c r="AA94" s="36" t="s">
        <v>1085</v>
      </c>
      <c r="AB94" s="36" t="e">
        <f>VLOOKUP(D94,#REF!,11,0)</f>
        <v>#REF!</v>
      </c>
      <c r="AC94" s="36" t="e">
        <f>VLOOKUP(D94,#REF!,13,0)</f>
        <v>#REF!</v>
      </c>
      <c r="AD94" s="36" t="e">
        <f>VLOOKUP(D94,#REF!,9,0)</f>
        <v>#REF!</v>
      </c>
    </row>
    <row r="95" ht="29.25" customHeight="1" spans="1:30">
      <c r="A95" s="50"/>
      <c r="B95" s="51">
        <v>68</v>
      </c>
      <c r="C95" s="42" t="s">
        <v>306</v>
      </c>
      <c r="D95" s="44" t="s">
        <v>307</v>
      </c>
      <c r="E95" s="32" t="s">
        <v>387</v>
      </c>
      <c r="F95" s="40" t="s">
        <v>309</v>
      </c>
      <c r="G95" s="32" t="s">
        <v>400</v>
      </c>
      <c r="H95" s="53">
        <v>44440</v>
      </c>
      <c r="I95" s="40"/>
      <c r="J95" s="9">
        <v>0.05</v>
      </c>
      <c r="K95" s="40">
        <v>0.05</v>
      </c>
      <c r="L95" s="40"/>
      <c r="M95" s="40">
        <v>0.05</v>
      </c>
      <c r="N95" s="40"/>
      <c r="O95" s="56">
        <v>21.9</v>
      </c>
      <c r="P95" s="56">
        <v>14.25</v>
      </c>
      <c r="Q95" s="56">
        <v>6.25</v>
      </c>
      <c r="R95" s="56">
        <v>1</v>
      </c>
      <c r="S95" s="56">
        <v>0.4</v>
      </c>
      <c r="T95" s="56">
        <v>21.9</v>
      </c>
      <c r="U95" s="56"/>
      <c r="V95" s="56"/>
      <c r="W95" s="32" t="s">
        <v>405</v>
      </c>
      <c r="X95" s="40"/>
      <c r="Z95" s="36">
        <v>1</v>
      </c>
      <c r="AA95" s="36" t="s">
        <v>1083</v>
      </c>
      <c r="AB95" s="36" t="e">
        <f>VLOOKUP(D95,#REF!,11,0)</f>
        <v>#REF!</v>
      </c>
      <c r="AC95" s="36" t="e">
        <f>VLOOKUP(D95,#REF!,13,0)</f>
        <v>#REF!</v>
      </c>
      <c r="AD95" s="36" t="e">
        <f>VLOOKUP(D95,#REF!,9,0)</f>
        <v>#REF!</v>
      </c>
    </row>
    <row r="96" ht="29.25" customHeight="1" spans="1:29">
      <c r="A96" s="50"/>
      <c r="B96" s="51">
        <v>69</v>
      </c>
      <c r="C96" s="42" t="s">
        <v>310</v>
      </c>
      <c r="D96" s="44" t="s">
        <v>311</v>
      </c>
      <c r="E96" s="32" t="s">
        <v>455</v>
      </c>
      <c r="F96" s="40" t="s">
        <v>312</v>
      </c>
      <c r="G96" s="32" t="s">
        <v>400</v>
      </c>
      <c r="H96" s="53">
        <v>44440</v>
      </c>
      <c r="I96" s="40"/>
      <c r="J96" s="9">
        <v>3.46</v>
      </c>
      <c r="K96" s="40">
        <v>3.46</v>
      </c>
      <c r="L96" s="40"/>
      <c r="M96" s="40">
        <v>3.46</v>
      </c>
      <c r="N96" s="40"/>
      <c r="O96" s="56">
        <v>1515.48</v>
      </c>
      <c r="P96" s="56">
        <v>986.1</v>
      </c>
      <c r="Q96" s="56">
        <v>432.5</v>
      </c>
      <c r="R96" s="56">
        <v>69.2</v>
      </c>
      <c r="S96" s="56">
        <v>27.68</v>
      </c>
      <c r="T96" s="56">
        <v>1515.48</v>
      </c>
      <c r="U96" s="56"/>
      <c r="V96" s="56"/>
      <c r="W96" s="32" t="s">
        <v>467</v>
      </c>
      <c r="X96" s="40"/>
      <c r="Z96" s="36">
        <v>1</v>
      </c>
      <c r="AA96" s="36" t="s">
        <v>1083</v>
      </c>
      <c r="AB96" s="36" t="e">
        <f>VLOOKUP(D96,#REF!,11,0)</f>
        <v>#REF!</v>
      </c>
      <c r="AC96" s="36" t="e">
        <f>VLOOKUP(D96,#REF!,13,0)</f>
        <v>#REF!</v>
      </c>
    </row>
    <row r="97" ht="29.25" customHeight="1" spans="1:30">
      <c r="A97" s="50"/>
      <c r="B97" s="51">
        <v>70</v>
      </c>
      <c r="C97" s="42" t="s">
        <v>313</v>
      </c>
      <c r="D97" s="44" t="s">
        <v>314</v>
      </c>
      <c r="E97" s="32" t="s">
        <v>455</v>
      </c>
      <c r="F97" s="40" t="s">
        <v>315</v>
      </c>
      <c r="G97" s="32" t="s">
        <v>400</v>
      </c>
      <c r="H97" s="53">
        <v>44440</v>
      </c>
      <c r="I97" s="40"/>
      <c r="J97" s="9">
        <v>1.36</v>
      </c>
      <c r="K97" s="40">
        <v>1.36</v>
      </c>
      <c r="L97" s="40"/>
      <c r="M97" s="40">
        <v>1.36</v>
      </c>
      <c r="N97" s="40"/>
      <c r="O97" s="56">
        <v>595.68</v>
      </c>
      <c r="P97" s="56">
        <v>387.6</v>
      </c>
      <c r="Q97" s="56">
        <v>170</v>
      </c>
      <c r="R97" s="56">
        <v>27.2</v>
      </c>
      <c r="S97" s="56">
        <v>10.88</v>
      </c>
      <c r="T97" s="56">
        <v>595.68</v>
      </c>
      <c r="U97" s="56"/>
      <c r="V97" s="56"/>
      <c r="W97" s="32" t="s">
        <v>405</v>
      </c>
      <c r="X97" s="40"/>
      <c r="Z97" s="36">
        <v>1</v>
      </c>
      <c r="AA97" s="36" t="s">
        <v>1083</v>
      </c>
      <c r="AB97" s="36" t="e">
        <f>VLOOKUP(D97,#REF!,11,0)</f>
        <v>#REF!</v>
      </c>
      <c r="AC97" s="36" t="e">
        <f>VLOOKUP(D97,#REF!,13,0)</f>
        <v>#REF!</v>
      </c>
      <c r="AD97" s="36" t="e">
        <f>VLOOKUP(D97,#REF!,9,0)</f>
        <v>#REF!</v>
      </c>
    </row>
    <row r="98" ht="29.25" customHeight="1" spans="1:30">
      <c r="A98" s="50"/>
      <c r="B98" s="51">
        <v>71</v>
      </c>
      <c r="C98" s="42" t="s">
        <v>316</v>
      </c>
      <c r="D98" s="44" t="s">
        <v>317</v>
      </c>
      <c r="E98" s="32" t="s">
        <v>455</v>
      </c>
      <c r="F98" s="40" t="s">
        <v>318</v>
      </c>
      <c r="G98" s="32" t="s">
        <v>400</v>
      </c>
      <c r="H98" s="53">
        <v>44440</v>
      </c>
      <c r="I98" s="40"/>
      <c r="J98" s="9">
        <v>3.08</v>
      </c>
      <c r="K98" s="40">
        <v>3.08</v>
      </c>
      <c r="L98" s="40"/>
      <c r="M98" s="40">
        <v>3.08</v>
      </c>
      <c r="N98" s="40"/>
      <c r="O98" s="56">
        <v>1349.04</v>
      </c>
      <c r="P98" s="56">
        <v>877.8</v>
      </c>
      <c r="Q98" s="56">
        <v>385</v>
      </c>
      <c r="R98" s="56">
        <v>61.6</v>
      </c>
      <c r="S98" s="56">
        <v>24.64</v>
      </c>
      <c r="T98" s="56">
        <v>1349.04</v>
      </c>
      <c r="U98" s="56"/>
      <c r="V98" s="56"/>
      <c r="W98" s="32" t="s">
        <v>467</v>
      </c>
      <c r="X98" s="40"/>
      <c r="Z98" s="36">
        <v>1</v>
      </c>
      <c r="AA98" s="36" t="s">
        <v>1083</v>
      </c>
      <c r="AB98" s="36" t="e">
        <f>VLOOKUP(D98,#REF!,11,0)</f>
        <v>#REF!</v>
      </c>
      <c r="AC98" s="36" t="e">
        <f>VLOOKUP(D98,#REF!,13,0)</f>
        <v>#REF!</v>
      </c>
      <c r="AD98" s="36" t="e">
        <f>VLOOKUP(D98,#REF!,9,0)</f>
        <v>#REF!</v>
      </c>
    </row>
    <row r="99" ht="24" spans="1:30">
      <c r="A99" s="50"/>
      <c r="B99" s="51">
        <v>72</v>
      </c>
      <c r="C99" s="42" t="s">
        <v>319</v>
      </c>
      <c r="D99" s="44" t="s">
        <v>320</v>
      </c>
      <c r="E99" s="32" t="s">
        <v>455</v>
      </c>
      <c r="F99" s="40" t="s">
        <v>321</v>
      </c>
      <c r="G99" s="32" t="s">
        <v>400</v>
      </c>
      <c r="H99" s="53">
        <v>44440</v>
      </c>
      <c r="I99" s="40"/>
      <c r="J99" s="9">
        <v>0.52</v>
      </c>
      <c r="K99" s="40">
        <v>0.52</v>
      </c>
      <c r="L99" s="40"/>
      <c r="M99" s="40">
        <v>0.52</v>
      </c>
      <c r="N99" s="40"/>
      <c r="O99" s="56">
        <v>227.76</v>
      </c>
      <c r="P99" s="56">
        <v>148.2</v>
      </c>
      <c r="Q99" s="56">
        <v>65</v>
      </c>
      <c r="R99" s="56">
        <v>10.4</v>
      </c>
      <c r="S99" s="56">
        <v>4.16</v>
      </c>
      <c r="T99" s="56">
        <v>227.76</v>
      </c>
      <c r="U99" s="56"/>
      <c r="V99" s="56"/>
      <c r="W99" s="32" t="s">
        <v>405</v>
      </c>
      <c r="X99" s="40"/>
      <c r="Z99" s="36">
        <v>1</v>
      </c>
      <c r="AA99" s="36" t="s">
        <v>1083</v>
      </c>
      <c r="AB99" s="36" t="e">
        <f>VLOOKUP(D99,#REF!,11,0)</f>
        <v>#REF!</v>
      </c>
      <c r="AC99" s="36" t="e">
        <f>VLOOKUP(D99,#REF!,13,0)</f>
        <v>#REF!</v>
      </c>
      <c r="AD99" s="36" t="e">
        <f>VLOOKUP(D99,#REF!,9,0)</f>
        <v>#REF!</v>
      </c>
    </row>
    <row r="100" ht="40.5" customHeight="1" spans="1:24">
      <c r="A100" s="50"/>
      <c r="B100" s="51">
        <v>73</v>
      </c>
      <c r="C100" s="42" t="s">
        <v>322</v>
      </c>
      <c r="D100" s="44" t="s">
        <v>323</v>
      </c>
      <c r="E100" s="32" t="s">
        <v>431</v>
      </c>
      <c r="F100" s="40" t="s">
        <v>324</v>
      </c>
      <c r="G100" s="32" t="s">
        <v>400</v>
      </c>
      <c r="H100" s="52">
        <v>44378</v>
      </c>
      <c r="I100" s="40"/>
      <c r="J100" s="9">
        <v>0.85</v>
      </c>
      <c r="K100" s="40">
        <v>0.85</v>
      </c>
      <c r="L100" s="40"/>
      <c r="M100" s="40">
        <v>0.85</v>
      </c>
      <c r="N100" s="40"/>
      <c r="O100" s="56">
        <v>268.6</v>
      </c>
      <c r="P100" s="56">
        <v>175.1</v>
      </c>
      <c r="Q100" s="56">
        <v>72.25</v>
      </c>
      <c r="R100" s="56">
        <v>17</v>
      </c>
      <c r="S100" s="56">
        <v>4.25</v>
      </c>
      <c r="T100" s="56">
        <v>268.6</v>
      </c>
      <c r="U100" s="56"/>
      <c r="V100" s="56"/>
      <c r="W100" s="32" t="s">
        <v>405</v>
      </c>
      <c r="X100" s="40"/>
    </row>
    <row r="101" ht="28.5" customHeight="1" spans="1:24">
      <c r="A101" s="50"/>
      <c r="B101" s="51">
        <v>74</v>
      </c>
      <c r="C101" s="42" t="s">
        <v>325</v>
      </c>
      <c r="D101" s="44" t="s">
        <v>326</v>
      </c>
      <c r="E101" s="32" t="s">
        <v>431</v>
      </c>
      <c r="F101" s="40" t="s">
        <v>327</v>
      </c>
      <c r="G101" s="32" t="s">
        <v>400</v>
      </c>
      <c r="H101" s="53">
        <v>44378</v>
      </c>
      <c r="I101" s="40"/>
      <c r="J101" s="9">
        <v>31.18</v>
      </c>
      <c r="K101" s="40">
        <v>31.18</v>
      </c>
      <c r="L101" s="40"/>
      <c r="M101" s="40">
        <v>31.18</v>
      </c>
      <c r="N101" s="56"/>
      <c r="O101" s="56">
        <v>9852.88</v>
      </c>
      <c r="P101" s="56">
        <v>6423.08</v>
      </c>
      <c r="Q101" s="56">
        <v>2650.3</v>
      </c>
      <c r="R101" s="56">
        <v>623.6</v>
      </c>
      <c r="S101" s="56">
        <v>155.9</v>
      </c>
      <c r="T101" s="56">
        <v>9852.88</v>
      </c>
      <c r="U101" s="56"/>
      <c r="V101" s="56"/>
      <c r="W101" s="32" t="s">
        <v>405</v>
      </c>
      <c r="X101" s="40"/>
    </row>
    <row r="102" ht="28.5" customHeight="1" spans="1:24">
      <c r="A102" s="50"/>
      <c r="B102" s="51">
        <v>75</v>
      </c>
      <c r="C102" s="42" t="s">
        <v>328</v>
      </c>
      <c r="D102" s="44" t="s">
        <v>329</v>
      </c>
      <c r="E102" s="32" t="s">
        <v>443</v>
      </c>
      <c r="F102" s="40" t="s">
        <v>330</v>
      </c>
      <c r="G102" s="32" t="s">
        <v>400</v>
      </c>
      <c r="H102" s="53">
        <v>44378</v>
      </c>
      <c r="I102" s="40"/>
      <c r="J102" s="9">
        <v>0.87</v>
      </c>
      <c r="K102" s="40">
        <v>0.87</v>
      </c>
      <c r="L102" s="40"/>
      <c r="M102" s="40">
        <v>0.87</v>
      </c>
      <c r="N102" s="56"/>
      <c r="O102" s="56">
        <v>274.92</v>
      </c>
      <c r="P102" s="56">
        <v>179.22</v>
      </c>
      <c r="Q102" s="56">
        <v>73.95</v>
      </c>
      <c r="R102" s="56">
        <v>17.4</v>
      </c>
      <c r="S102" s="56">
        <v>4.35</v>
      </c>
      <c r="T102" s="56">
        <v>274.92</v>
      </c>
      <c r="U102" s="56"/>
      <c r="V102" s="56"/>
      <c r="W102" s="32" t="s">
        <v>405</v>
      </c>
      <c r="X102" s="40"/>
    </row>
    <row r="103" ht="36" spans="1:24">
      <c r="A103" s="50"/>
      <c r="B103" s="51">
        <v>76</v>
      </c>
      <c r="C103" s="42" t="s">
        <v>331</v>
      </c>
      <c r="D103" s="44" t="s">
        <v>332</v>
      </c>
      <c r="E103" s="32" t="s">
        <v>431</v>
      </c>
      <c r="F103" s="40" t="s">
        <v>333</v>
      </c>
      <c r="G103" s="32" t="s">
        <v>400</v>
      </c>
      <c r="H103" s="53">
        <v>44378</v>
      </c>
      <c r="I103" s="40"/>
      <c r="J103" s="9">
        <v>2.29</v>
      </c>
      <c r="K103" s="40">
        <v>2.29</v>
      </c>
      <c r="L103" s="40"/>
      <c r="M103" s="40">
        <v>2.29</v>
      </c>
      <c r="N103" s="56"/>
      <c r="O103" s="56">
        <v>723.64</v>
      </c>
      <c r="P103" s="56">
        <v>471.74</v>
      </c>
      <c r="Q103" s="56">
        <v>194.65</v>
      </c>
      <c r="R103" s="56">
        <v>45.8</v>
      </c>
      <c r="S103" s="56">
        <v>11.45</v>
      </c>
      <c r="T103" s="56">
        <v>723.64</v>
      </c>
      <c r="U103" s="56"/>
      <c r="V103" s="56"/>
      <c r="W103" s="32" t="s">
        <v>405</v>
      </c>
      <c r="X103" s="40"/>
    </row>
    <row r="104" ht="45" customHeight="1" spans="1:24">
      <c r="A104" s="50"/>
      <c r="B104" s="51">
        <v>77</v>
      </c>
      <c r="C104" s="42" t="s">
        <v>863</v>
      </c>
      <c r="D104" s="44" t="s">
        <v>864</v>
      </c>
      <c r="E104" s="32" t="s">
        <v>455</v>
      </c>
      <c r="F104" s="40" t="s">
        <v>866</v>
      </c>
      <c r="G104" s="40" t="s">
        <v>400</v>
      </c>
      <c r="H104" s="52">
        <v>44440</v>
      </c>
      <c r="I104" s="40"/>
      <c r="J104" s="6">
        <v>4</v>
      </c>
      <c r="K104" s="40">
        <v>4</v>
      </c>
      <c r="L104" s="40"/>
      <c r="M104" s="40">
        <v>4</v>
      </c>
      <c r="N104" s="40"/>
      <c r="O104" s="56">
        <v>2072</v>
      </c>
      <c r="P104" s="56">
        <v>1260</v>
      </c>
      <c r="Q104" s="56">
        <v>660</v>
      </c>
      <c r="R104" s="56">
        <v>120</v>
      </c>
      <c r="S104" s="56">
        <v>32</v>
      </c>
      <c r="T104" s="56">
        <v>2072</v>
      </c>
      <c r="U104" s="56"/>
      <c r="V104" s="56"/>
      <c r="W104" s="32" t="s">
        <v>405</v>
      </c>
      <c r="X104" s="40"/>
    </row>
    <row r="105" ht="30" customHeight="1" spans="1:24">
      <c r="A105" s="50"/>
      <c r="B105" s="51">
        <v>78</v>
      </c>
      <c r="C105" s="42" t="s">
        <v>870</v>
      </c>
      <c r="D105" s="44" t="s">
        <v>871</v>
      </c>
      <c r="E105" s="40" t="s">
        <v>455</v>
      </c>
      <c r="F105" s="40" t="s">
        <v>872</v>
      </c>
      <c r="G105" s="40" t="s">
        <v>400</v>
      </c>
      <c r="H105" s="53">
        <v>44441</v>
      </c>
      <c r="I105" s="40"/>
      <c r="J105" s="6">
        <v>3.87</v>
      </c>
      <c r="K105" s="6">
        <v>3.87</v>
      </c>
      <c r="L105" s="40"/>
      <c r="M105" s="6">
        <v>3.87</v>
      </c>
      <c r="N105" s="40"/>
      <c r="O105" s="56">
        <v>2004.66</v>
      </c>
      <c r="P105" s="56">
        <v>1219.05</v>
      </c>
      <c r="Q105" s="56">
        <v>638.55</v>
      </c>
      <c r="R105" s="56">
        <v>116.1</v>
      </c>
      <c r="S105" s="56">
        <v>30.96</v>
      </c>
      <c r="T105" s="56">
        <v>2004.66</v>
      </c>
      <c r="U105" s="56"/>
      <c r="V105" s="56"/>
      <c r="W105" s="32" t="s">
        <v>467</v>
      </c>
      <c r="X105" s="40"/>
    </row>
    <row r="106" ht="30" customHeight="1" spans="1:24">
      <c r="A106" s="50"/>
      <c r="B106" s="51">
        <v>79</v>
      </c>
      <c r="C106" s="42" t="s">
        <v>877</v>
      </c>
      <c r="D106" s="44" t="s">
        <v>878</v>
      </c>
      <c r="E106" s="44" t="s">
        <v>431</v>
      </c>
      <c r="F106" s="40" t="s">
        <v>879</v>
      </c>
      <c r="G106" s="40" t="s">
        <v>400</v>
      </c>
      <c r="H106" s="53">
        <v>44470</v>
      </c>
      <c r="I106" s="40"/>
      <c r="J106" s="6">
        <v>4</v>
      </c>
      <c r="K106" s="6">
        <v>4</v>
      </c>
      <c r="L106" s="40"/>
      <c r="M106" s="6">
        <v>4</v>
      </c>
      <c r="N106" s="40"/>
      <c r="O106" s="56">
        <v>2072</v>
      </c>
      <c r="P106" s="56">
        <v>1260</v>
      </c>
      <c r="Q106" s="56">
        <v>660</v>
      </c>
      <c r="R106" s="56">
        <v>120</v>
      </c>
      <c r="S106" s="56">
        <v>32</v>
      </c>
      <c r="T106" s="56">
        <v>2072</v>
      </c>
      <c r="U106" s="56"/>
      <c r="V106" s="56"/>
      <c r="W106" s="32" t="s">
        <v>405</v>
      </c>
      <c r="X106" s="40"/>
    </row>
    <row r="107" ht="30" customHeight="1" spans="1:24">
      <c r="A107" s="50"/>
      <c r="B107" s="51">
        <v>80</v>
      </c>
      <c r="C107" s="42" t="s">
        <v>883</v>
      </c>
      <c r="D107" s="44" t="s">
        <v>884</v>
      </c>
      <c r="E107" s="32" t="s">
        <v>443</v>
      </c>
      <c r="F107" s="40" t="s">
        <v>885</v>
      </c>
      <c r="G107" s="40" t="s">
        <v>388</v>
      </c>
      <c r="H107" s="53">
        <v>44470</v>
      </c>
      <c r="I107" s="40"/>
      <c r="J107" s="6">
        <v>8</v>
      </c>
      <c r="K107" s="6">
        <v>8</v>
      </c>
      <c r="L107" s="40"/>
      <c r="M107" s="6">
        <v>8</v>
      </c>
      <c r="N107" s="40"/>
      <c r="O107" s="56">
        <v>4144</v>
      </c>
      <c r="P107" s="56">
        <v>2520</v>
      </c>
      <c r="Q107" s="56">
        <v>1320</v>
      </c>
      <c r="R107" s="56">
        <v>240</v>
      </c>
      <c r="S107" s="56">
        <v>64</v>
      </c>
      <c r="T107" s="56">
        <v>4144</v>
      </c>
      <c r="U107" s="56"/>
      <c r="V107" s="56"/>
      <c r="W107" s="32" t="s">
        <v>396</v>
      </c>
      <c r="X107" s="40"/>
    </row>
    <row r="108" ht="30" customHeight="1" spans="1:24">
      <c r="A108" s="50"/>
      <c r="B108" s="51">
        <v>81</v>
      </c>
      <c r="C108" s="42" t="s">
        <v>888</v>
      </c>
      <c r="D108" s="44" t="s">
        <v>889</v>
      </c>
      <c r="E108" s="32" t="s">
        <v>443</v>
      </c>
      <c r="F108" s="40" t="s">
        <v>890</v>
      </c>
      <c r="G108" s="40" t="s">
        <v>388</v>
      </c>
      <c r="H108" s="53">
        <v>44440</v>
      </c>
      <c r="I108" s="40"/>
      <c r="J108" s="9">
        <v>0.62</v>
      </c>
      <c r="K108" s="9">
        <v>0.62</v>
      </c>
      <c r="L108" s="40"/>
      <c r="M108" s="9">
        <v>0.62</v>
      </c>
      <c r="N108" s="40"/>
      <c r="O108" s="56">
        <v>321.16</v>
      </c>
      <c r="P108" s="56">
        <v>195.3</v>
      </c>
      <c r="Q108" s="56">
        <v>102.3</v>
      </c>
      <c r="R108" s="56">
        <v>18.6</v>
      </c>
      <c r="S108" s="56">
        <v>4.96</v>
      </c>
      <c r="T108" s="56">
        <v>321.16</v>
      </c>
      <c r="U108" s="56"/>
      <c r="V108" s="56"/>
      <c r="W108" s="32" t="s">
        <v>396</v>
      </c>
      <c r="X108" s="40"/>
    </row>
    <row r="109" ht="30" customHeight="1" spans="1:24">
      <c r="A109" s="50"/>
      <c r="B109" s="51">
        <v>82</v>
      </c>
      <c r="C109" s="42" t="s">
        <v>894</v>
      </c>
      <c r="D109" s="44" t="s">
        <v>895</v>
      </c>
      <c r="E109" s="40" t="s">
        <v>455</v>
      </c>
      <c r="F109" s="40" t="s">
        <v>896</v>
      </c>
      <c r="G109" s="44" t="s">
        <v>388</v>
      </c>
      <c r="H109" s="53">
        <v>44502</v>
      </c>
      <c r="I109" s="40"/>
      <c r="J109" s="56">
        <v>37.99</v>
      </c>
      <c r="K109" s="56">
        <v>37.99</v>
      </c>
      <c r="L109" s="40"/>
      <c r="M109" s="56">
        <v>37.99</v>
      </c>
      <c r="N109" s="40"/>
      <c r="O109" s="56">
        <v>12764.64</v>
      </c>
      <c r="P109" s="56">
        <v>8585.74</v>
      </c>
      <c r="Q109" s="56">
        <v>3229.15</v>
      </c>
      <c r="R109" s="56">
        <v>759.8</v>
      </c>
      <c r="S109" s="56">
        <v>189.95</v>
      </c>
      <c r="T109" s="56">
        <v>12764.64</v>
      </c>
      <c r="U109" s="56"/>
      <c r="V109" s="56"/>
      <c r="W109" s="32" t="s">
        <v>396</v>
      </c>
      <c r="X109" s="40"/>
    </row>
    <row r="110" ht="30" customHeight="1" spans="1:31">
      <c r="A110" s="50"/>
      <c r="B110" s="51">
        <v>83</v>
      </c>
      <c r="C110" s="42" t="s">
        <v>900</v>
      </c>
      <c r="D110" s="44" t="s">
        <v>901</v>
      </c>
      <c r="E110" s="40" t="s">
        <v>455</v>
      </c>
      <c r="F110" s="40" t="s">
        <v>902</v>
      </c>
      <c r="G110" s="43" t="s">
        <v>388</v>
      </c>
      <c r="H110" s="67">
        <v>44470</v>
      </c>
      <c r="I110" s="40"/>
      <c r="J110" s="56">
        <v>4.85</v>
      </c>
      <c r="K110" s="56"/>
      <c r="L110" s="40"/>
      <c r="M110" s="56"/>
      <c r="N110" s="40">
        <v>4.85</v>
      </c>
      <c r="O110" s="56"/>
      <c r="P110" s="56"/>
      <c r="Q110" s="56"/>
      <c r="R110" s="56"/>
      <c r="S110" s="56"/>
      <c r="T110" s="56"/>
      <c r="U110" s="56"/>
      <c r="V110" s="56"/>
      <c r="W110" s="32" t="s">
        <v>396</v>
      </c>
      <c r="X110" s="40"/>
      <c r="Y110" s="69"/>
      <c r="AC110" s="70"/>
      <c r="AE110" s="36">
        <v>1</v>
      </c>
    </row>
    <row r="111" ht="30" customHeight="1" spans="1:29">
      <c r="A111" s="50"/>
      <c r="B111" s="51">
        <v>84</v>
      </c>
      <c r="C111" s="42" t="s">
        <v>907</v>
      </c>
      <c r="D111" s="32" t="s">
        <v>908</v>
      </c>
      <c r="E111" s="40" t="s">
        <v>387</v>
      </c>
      <c r="F111" s="40" t="s">
        <v>826</v>
      </c>
      <c r="G111" s="40" t="s">
        <v>400</v>
      </c>
      <c r="H111" s="53">
        <v>44317</v>
      </c>
      <c r="I111" s="40"/>
      <c r="J111" s="6">
        <v>0.18</v>
      </c>
      <c r="K111" s="6">
        <v>0.18</v>
      </c>
      <c r="L111" s="40"/>
      <c r="M111" s="6">
        <v>0.18</v>
      </c>
      <c r="N111" s="40"/>
      <c r="O111" s="56">
        <v>107.54</v>
      </c>
      <c r="P111" s="56">
        <v>71</v>
      </c>
      <c r="Q111" s="56">
        <v>29.7</v>
      </c>
      <c r="R111" s="56">
        <v>5.4</v>
      </c>
      <c r="S111" s="56">
        <v>1.44</v>
      </c>
      <c r="T111" s="56">
        <v>107.54</v>
      </c>
      <c r="U111" s="56"/>
      <c r="V111" s="56"/>
      <c r="W111" s="32" t="s">
        <v>405</v>
      </c>
      <c r="X111" s="40"/>
      <c r="Y111" s="69"/>
      <c r="AC111" s="70"/>
    </row>
    <row r="112" ht="30" customHeight="1" spans="1:29">
      <c r="A112" s="50"/>
      <c r="B112" s="51">
        <v>85</v>
      </c>
      <c r="C112" s="42" t="s">
        <v>65</v>
      </c>
      <c r="D112" s="44" t="s">
        <v>66</v>
      </c>
      <c r="E112" s="32" t="s">
        <v>1042</v>
      </c>
      <c r="F112" s="40" t="s">
        <v>68</v>
      </c>
      <c r="G112" s="32" t="s">
        <v>400</v>
      </c>
      <c r="H112" s="52">
        <v>44317</v>
      </c>
      <c r="I112" s="40"/>
      <c r="J112" s="9">
        <v>16.07</v>
      </c>
      <c r="K112" s="40">
        <v>16.07</v>
      </c>
      <c r="L112" s="40"/>
      <c r="M112" s="40">
        <v>16.07</v>
      </c>
      <c r="N112" s="40"/>
      <c r="O112" s="56">
        <v>8236.7075</v>
      </c>
      <c r="P112" s="56">
        <v>5047</v>
      </c>
      <c r="Q112" s="56">
        <v>2661.45</v>
      </c>
      <c r="R112" s="56">
        <v>399.2175</v>
      </c>
      <c r="S112" s="56">
        <v>129.04</v>
      </c>
      <c r="T112" s="56">
        <v>8236.7075</v>
      </c>
      <c r="U112" s="56"/>
      <c r="V112" s="56"/>
      <c r="W112" s="32" t="s">
        <v>405</v>
      </c>
      <c r="X112" s="40"/>
      <c r="Z112" s="36">
        <v>1</v>
      </c>
      <c r="AA112" s="36" t="s">
        <v>1085</v>
      </c>
      <c r="AB112" s="36" t="e">
        <f>VLOOKUP(D112,#REF!,11,0)</f>
        <v>#REF!</v>
      </c>
      <c r="AC112" s="36" t="e">
        <f>VLOOKUP(D112,#REF!,13,0)</f>
        <v>#REF!</v>
      </c>
    </row>
    <row r="113" ht="24" spans="1:24">
      <c r="A113" s="50"/>
      <c r="B113" s="51">
        <v>86</v>
      </c>
      <c r="C113" s="42" t="s">
        <v>71</v>
      </c>
      <c r="D113" s="44" t="s">
        <v>72</v>
      </c>
      <c r="E113" s="32" t="s">
        <v>1094</v>
      </c>
      <c r="F113" s="40" t="s">
        <v>74</v>
      </c>
      <c r="G113" s="32" t="s">
        <v>400</v>
      </c>
      <c r="H113" s="52">
        <v>44317</v>
      </c>
      <c r="I113" s="40"/>
      <c r="J113" s="9">
        <v>16.74</v>
      </c>
      <c r="K113" s="40">
        <v>16.74</v>
      </c>
      <c r="L113" s="40"/>
      <c r="M113" s="40">
        <v>16.74</v>
      </c>
      <c r="N113" s="40"/>
      <c r="O113" s="56">
        <v>8213.4</v>
      </c>
      <c r="P113" s="56">
        <v>4284</v>
      </c>
      <c r="Q113" s="56">
        <v>3300</v>
      </c>
      <c r="R113" s="56">
        <v>495</v>
      </c>
      <c r="S113" s="56">
        <v>134.4</v>
      </c>
      <c r="T113" s="56">
        <v>8213.4</v>
      </c>
      <c r="U113" s="56"/>
      <c r="V113" s="56"/>
      <c r="W113" s="40" t="s">
        <v>467</v>
      </c>
      <c r="X113" s="40"/>
    </row>
    <row r="114" ht="24" spans="1:24">
      <c r="A114" s="50"/>
      <c r="B114" s="51">
        <v>87</v>
      </c>
      <c r="C114" s="42" t="s">
        <v>75</v>
      </c>
      <c r="D114" s="44" t="s">
        <v>76</v>
      </c>
      <c r="E114" s="32" t="s">
        <v>1094</v>
      </c>
      <c r="F114" s="40" t="s">
        <v>77</v>
      </c>
      <c r="G114" s="32" t="s">
        <v>400</v>
      </c>
      <c r="H114" s="52">
        <v>44378</v>
      </c>
      <c r="I114" s="40"/>
      <c r="J114" s="9">
        <v>7.47</v>
      </c>
      <c r="K114" s="40">
        <v>7.47</v>
      </c>
      <c r="L114" s="40"/>
      <c r="M114" s="40">
        <v>7.47</v>
      </c>
      <c r="N114" s="40"/>
      <c r="O114" s="56">
        <v>3681.86</v>
      </c>
      <c r="P114" s="56">
        <v>1904</v>
      </c>
      <c r="Q114" s="56">
        <v>1494</v>
      </c>
      <c r="R114" s="56">
        <v>224.1</v>
      </c>
      <c r="S114" s="56">
        <v>59.76</v>
      </c>
      <c r="T114" s="56">
        <v>3681.86</v>
      </c>
      <c r="U114" s="56"/>
      <c r="V114" s="56"/>
      <c r="W114" s="40" t="s">
        <v>467</v>
      </c>
      <c r="X114" s="40"/>
    </row>
    <row r="115" ht="24" spans="1:24">
      <c r="A115" s="50"/>
      <c r="B115" s="51">
        <v>88</v>
      </c>
      <c r="C115" s="42" t="s">
        <v>923</v>
      </c>
      <c r="D115" s="44" t="s">
        <v>924</v>
      </c>
      <c r="E115" s="32" t="s">
        <v>1094</v>
      </c>
      <c r="F115" s="40" t="s">
        <v>925</v>
      </c>
      <c r="G115" s="32" t="s">
        <v>388</v>
      </c>
      <c r="H115" s="52">
        <v>44440</v>
      </c>
      <c r="I115" s="40"/>
      <c r="J115" s="9">
        <v>1.344</v>
      </c>
      <c r="K115" s="40"/>
      <c r="L115" s="40"/>
      <c r="M115" s="40"/>
      <c r="N115" s="40">
        <v>1.34</v>
      </c>
      <c r="O115" s="56"/>
      <c r="P115" s="56"/>
      <c r="Q115" s="56"/>
      <c r="R115" s="56"/>
      <c r="S115" s="56"/>
      <c r="T115" s="56"/>
      <c r="U115" s="56"/>
      <c r="V115" s="56"/>
      <c r="W115" s="40" t="s">
        <v>396</v>
      </c>
      <c r="X115" s="40"/>
    </row>
    <row r="116" ht="24" spans="1:24">
      <c r="A116" s="50"/>
      <c r="B116" s="51">
        <v>89</v>
      </c>
      <c r="C116" s="42" t="s">
        <v>929</v>
      </c>
      <c r="D116" s="44" t="s">
        <v>930</v>
      </c>
      <c r="E116" s="32" t="s">
        <v>1094</v>
      </c>
      <c r="F116" s="40" t="s">
        <v>205</v>
      </c>
      <c r="G116" s="32" t="s">
        <v>388</v>
      </c>
      <c r="H116" s="52">
        <v>44501</v>
      </c>
      <c r="I116" s="40"/>
      <c r="J116" s="9">
        <v>3.33</v>
      </c>
      <c r="K116" s="40"/>
      <c r="L116" s="40"/>
      <c r="M116" s="40"/>
      <c r="N116" s="40">
        <v>3.33</v>
      </c>
      <c r="O116" s="56"/>
      <c r="P116" s="56"/>
      <c r="Q116" s="56"/>
      <c r="R116" s="56"/>
      <c r="S116" s="56"/>
      <c r="T116" s="56"/>
      <c r="U116" s="56"/>
      <c r="V116" s="56"/>
      <c r="W116" s="40" t="s">
        <v>396</v>
      </c>
      <c r="X116" s="40"/>
    </row>
    <row r="117" ht="24" spans="1:24">
      <c r="A117" s="50"/>
      <c r="B117" s="51">
        <v>90</v>
      </c>
      <c r="C117" s="42" t="s">
        <v>934</v>
      </c>
      <c r="D117" s="44" t="s">
        <v>935</v>
      </c>
      <c r="E117" s="32" t="s">
        <v>1094</v>
      </c>
      <c r="F117" s="40" t="s">
        <v>321</v>
      </c>
      <c r="G117" s="32" t="s">
        <v>388</v>
      </c>
      <c r="H117" s="52">
        <v>44440</v>
      </c>
      <c r="I117" s="40"/>
      <c r="J117" s="9">
        <v>0.177333333333333</v>
      </c>
      <c r="K117" s="40"/>
      <c r="L117" s="40"/>
      <c r="M117" s="40"/>
      <c r="N117" s="40">
        <v>0.18</v>
      </c>
      <c r="O117" s="56"/>
      <c r="P117" s="56"/>
      <c r="Q117" s="56"/>
      <c r="R117" s="56"/>
      <c r="S117" s="56"/>
      <c r="T117" s="56"/>
      <c r="U117" s="56"/>
      <c r="V117" s="56"/>
      <c r="W117" s="40" t="s">
        <v>396</v>
      </c>
      <c r="X117" s="40"/>
    </row>
    <row r="118" ht="24" spans="1:24">
      <c r="A118" s="50"/>
      <c r="B118" s="51">
        <v>91</v>
      </c>
      <c r="C118" s="42" t="s">
        <v>939</v>
      </c>
      <c r="D118" s="44" t="s">
        <v>940</v>
      </c>
      <c r="E118" s="32" t="s">
        <v>1095</v>
      </c>
      <c r="F118" s="40" t="s">
        <v>171</v>
      </c>
      <c r="G118" s="32" t="s">
        <v>38</v>
      </c>
      <c r="H118" s="52">
        <v>44376</v>
      </c>
      <c r="I118" s="40"/>
      <c r="J118" s="9">
        <v>2.33</v>
      </c>
      <c r="K118" s="40"/>
      <c r="L118" s="40"/>
      <c r="M118" s="40"/>
      <c r="N118" s="40">
        <v>2.33</v>
      </c>
      <c r="O118" s="56"/>
      <c r="P118" s="56"/>
      <c r="Q118" s="56"/>
      <c r="R118" s="56"/>
      <c r="S118" s="56"/>
      <c r="T118" s="56"/>
      <c r="U118" s="56"/>
      <c r="V118" s="56"/>
      <c r="W118" s="40" t="s">
        <v>396</v>
      </c>
      <c r="X118" s="40"/>
    </row>
    <row r="119" spans="1:24">
      <c r="A119" s="51"/>
      <c r="B119" s="42" t="s">
        <v>334</v>
      </c>
      <c r="C119" s="44"/>
      <c r="D119" s="32"/>
      <c r="E119" s="40"/>
      <c r="F119" s="32"/>
      <c r="G119" s="52"/>
      <c r="H119" s="40"/>
      <c r="I119" s="9"/>
      <c r="J119" s="40">
        <v>441.591333333333</v>
      </c>
      <c r="K119" s="40">
        <v>401.366666666667</v>
      </c>
      <c r="L119" s="40">
        <v>0</v>
      </c>
      <c r="M119" s="40">
        <v>401.366666666667</v>
      </c>
      <c r="N119" s="56">
        <v>40.2246666666667</v>
      </c>
      <c r="O119" s="56">
        <v>234052.3063</v>
      </c>
      <c r="P119" s="56">
        <v>169102.1124</v>
      </c>
      <c r="Q119" s="56">
        <v>52484.09</v>
      </c>
      <c r="R119" s="56">
        <v>9281.6375</v>
      </c>
      <c r="S119" s="56">
        <v>3184.4664</v>
      </c>
      <c r="T119" s="56">
        <v>234052.3063</v>
      </c>
      <c r="U119" s="56">
        <v>0</v>
      </c>
      <c r="V119" s="32">
        <v>0</v>
      </c>
      <c r="W119" s="40"/>
      <c r="X119" s="40"/>
    </row>
    <row r="120" spans="1:24">
      <c r="A120" s="51"/>
      <c r="B120" s="42" t="s">
        <v>8</v>
      </c>
      <c r="C120" s="44"/>
      <c r="D120" s="32"/>
      <c r="E120" s="40"/>
      <c r="F120" s="32"/>
      <c r="G120" s="52"/>
      <c r="H120" s="40"/>
      <c r="I120" s="9"/>
      <c r="J120" s="40">
        <v>588.721333333333</v>
      </c>
      <c r="K120" s="40">
        <v>474.026666666667</v>
      </c>
      <c r="L120" s="40"/>
      <c r="M120" s="40">
        <v>465.476666666667</v>
      </c>
      <c r="N120" s="56">
        <v>123.244666666667</v>
      </c>
      <c r="O120" s="56">
        <v>249182.4723</v>
      </c>
      <c r="P120" s="56">
        <v>169102.1124</v>
      </c>
      <c r="Q120" s="56">
        <v>65117.49</v>
      </c>
      <c r="R120" s="56">
        <v>11189.2735</v>
      </c>
      <c r="S120" s="56">
        <v>3773.5964</v>
      </c>
      <c r="T120" s="56">
        <v>249182.4723</v>
      </c>
      <c r="U120" s="56">
        <v>0</v>
      </c>
      <c r="V120" s="32">
        <v>0</v>
      </c>
      <c r="W120" s="40"/>
      <c r="X120" s="40"/>
    </row>
  </sheetData>
  <mergeCells count="12">
    <mergeCell ref="A1:X1"/>
    <mergeCell ref="U2:X2"/>
    <mergeCell ref="C3:J3"/>
    <mergeCell ref="K3:N3"/>
    <mergeCell ref="O3:S3"/>
    <mergeCell ref="T3:V3"/>
    <mergeCell ref="A3:A4"/>
    <mergeCell ref="A5:A27"/>
    <mergeCell ref="A28:A118"/>
    <mergeCell ref="B3:B4"/>
    <mergeCell ref="W3:W4"/>
    <mergeCell ref="X3:X4"/>
  </mergeCells>
  <conditionalFormatting sqref="D83">
    <cfRule type="duplicateValues" dxfId="0" priority="58"/>
  </conditionalFormatting>
  <conditionalFormatting sqref="D84">
    <cfRule type="duplicateValues" dxfId="0" priority="57"/>
  </conditionalFormatting>
  <conditionalFormatting sqref="D100">
    <cfRule type="duplicateValues" dxfId="0" priority="61"/>
  </conditionalFormatting>
  <conditionalFormatting sqref="D112">
    <cfRule type="duplicateValues" dxfId="0" priority="30"/>
  </conditionalFormatting>
  <conditionalFormatting sqref="D113">
    <cfRule type="duplicateValues" dxfId="0" priority="8"/>
  </conditionalFormatting>
  <conditionalFormatting sqref="D114">
    <cfRule type="duplicateValues" dxfId="0" priority="7"/>
  </conditionalFormatting>
  <conditionalFormatting sqref="D115">
    <cfRule type="duplicateValues" dxfId="0" priority="6"/>
  </conditionalFormatting>
  <conditionalFormatting sqref="D116">
    <cfRule type="duplicateValues" dxfId="0" priority="5"/>
  </conditionalFormatting>
  <conditionalFormatting sqref="D117">
    <cfRule type="duplicateValues" dxfId="0" priority="4"/>
  </conditionalFormatting>
  <conditionalFormatting sqref="D118">
    <cfRule type="duplicateValues" dxfId="0" priority="3"/>
  </conditionalFormatting>
  <conditionalFormatting sqref="C119">
    <cfRule type="duplicateValues" dxfId="0" priority="2"/>
  </conditionalFormatting>
  <conditionalFormatting sqref="C120">
    <cfRule type="duplicateValues" dxfId="0" priority="1"/>
  </conditionalFormatting>
  <conditionalFormatting sqref="D98:D110">
    <cfRule type="duplicateValues" dxfId="0" priority="41"/>
  </conditionalFormatting>
  <conditionalFormatting sqref="D66:D82 D29:D63 D85:D99">
    <cfRule type="duplicateValues" dxfId="0" priority="135"/>
  </conditionalFormatting>
  <pageMargins left="0.751388888888889" right="0.751388888888889" top="1" bottom="1" header="0.5" footer="0.5"/>
  <pageSetup paperSize="8" scale="86" orientation="landscape"/>
  <headerFooter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"/>
  <sheetViews>
    <sheetView workbookViewId="0">
      <selection activeCell="H16" sqref="H16"/>
    </sheetView>
  </sheetViews>
  <sheetFormatPr defaultColWidth="9" defaultRowHeight="13.5" outlineLevelRow="6"/>
  <cols>
    <col min="1" max="1" width="18.625" style="23" customWidth="1"/>
    <col min="2" max="2" width="8.125" style="23" customWidth="1"/>
    <col min="3" max="3" width="7" style="23" customWidth="1"/>
    <col min="4" max="4" width="7.625" style="23" customWidth="1"/>
    <col min="5" max="5" width="9.625" style="23" customWidth="1"/>
    <col min="6" max="6" width="6.875" style="23" customWidth="1"/>
    <col min="7" max="7" width="7.125" style="23" customWidth="1"/>
    <col min="8" max="8" width="6.625" style="23" customWidth="1"/>
    <col min="9" max="9" width="8.25" style="23" customWidth="1"/>
    <col min="10" max="10" width="7.625" style="23" customWidth="1"/>
    <col min="11" max="16384" width="9" style="23"/>
  </cols>
  <sheetData>
    <row r="1" ht="29.1" customHeight="1" spans="1:10">
      <c r="A1" s="24" t="s">
        <v>1096</v>
      </c>
      <c r="B1" s="24"/>
      <c r="C1" s="24"/>
      <c r="D1" s="24"/>
      <c r="E1" s="24"/>
      <c r="F1" s="24"/>
      <c r="G1" s="24"/>
      <c r="H1" s="24"/>
      <c r="I1" s="24"/>
      <c r="J1" s="24"/>
    </row>
    <row r="2" spans="9:10">
      <c r="I2" s="25" t="s">
        <v>337</v>
      </c>
      <c r="J2" s="25"/>
    </row>
    <row r="3" ht="39" customHeight="1" spans="1:10">
      <c r="A3" s="31" t="s">
        <v>1097</v>
      </c>
      <c r="B3" s="31" t="s">
        <v>1098</v>
      </c>
      <c r="C3" s="31" t="s">
        <v>1099</v>
      </c>
      <c r="D3" s="31" t="s">
        <v>1100</v>
      </c>
      <c r="E3" s="32" t="s">
        <v>1101</v>
      </c>
      <c r="F3" s="31" t="s">
        <v>1102</v>
      </c>
      <c r="G3" s="31" t="s">
        <v>1103</v>
      </c>
      <c r="H3" s="31" t="s">
        <v>1104</v>
      </c>
      <c r="I3" s="31" t="s">
        <v>1105</v>
      </c>
      <c r="J3" s="31" t="s">
        <v>1106</v>
      </c>
    </row>
    <row r="4" ht="20.1" customHeight="1" spans="1:10">
      <c r="A4" s="33" t="s">
        <v>1107</v>
      </c>
      <c r="B4" s="34">
        <v>2.94</v>
      </c>
      <c r="C4" s="34">
        <v>47.65</v>
      </c>
      <c r="D4" s="35">
        <v>70.2</v>
      </c>
      <c r="E4" s="34">
        <v>26.04</v>
      </c>
      <c r="F4" s="34">
        <v>0.3</v>
      </c>
      <c r="G4" s="34">
        <v>0</v>
      </c>
      <c r="H4" s="34">
        <v>0</v>
      </c>
      <c r="I4" s="34">
        <v>0</v>
      </c>
      <c r="J4" s="34">
        <v>147.13</v>
      </c>
    </row>
    <row r="5" ht="20.1" customHeight="1" spans="1:10">
      <c r="A5" s="34" t="s">
        <v>1108</v>
      </c>
      <c r="B5" s="34">
        <v>8.78</v>
      </c>
      <c r="C5" s="34">
        <v>81.05</v>
      </c>
      <c r="D5" s="34">
        <v>304.3</v>
      </c>
      <c r="E5" s="34">
        <v>42.61</v>
      </c>
      <c r="F5" s="34">
        <v>4.85</v>
      </c>
      <c r="G5" s="34">
        <v>0</v>
      </c>
      <c r="H5" s="34">
        <v>0</v>
      </c>
      <c r="I5" s="34">
        <v>0</v>
      </c>
      <c r="J5" s="34">
        <v>441.59</v>
      </c>
    </row>
    <row r="6" ht="20.1" customHeight="1" spans="1:10">
      <c r="A6" s="34" t="s">
        <v>1109</v>
      </c>
      <c r="B6" s="34">
        <v>8.78</v>
      </c>
      <c r="C6" s="34">
        <v>119.56</v>
      </c>
      <c r="D6" s="34">
        <v>296.86</v>
      </c>
      <c r="E6" s="34">
        <v>40.28</v>
      </c>
      <c r="F6" s="34">
        <v>0</v>
      </c>
      <c r="G6" s="34">
        <v>0</v>
      </c>
      <c r="H6" s="34">
        <v>0</v>
      </c>
      <c r="I6" s="34">
        <v>0</v>
      </c>
      <c r="J6" s="34">
        <v>465.48</v>
      </c>
    </row>
    <row r="7" ht="20.1" customHeight="1" spans="1:10">
      <c r="A7" s="34" t="s">
        <v>1110</v>
      </c>
      <c r="B7" s="34">
        <v>2.94</v>
      </c>
      <c r="C7" s="34">
        <v>9.14</v>
      </c>
      <c r="D7" s="34">
        <v>77.64</v>
      </c>
      <c r="E7" s="34">
        <v>28.37</v>
      </c>
      <c r="F7" s="34">
        <v>5.15</v>
      </c>
      <c r="G7" s="34">
        <v>0</v>
      </c>
      <c r="H7" s="34">
        <v>0</v>
      </c>
      <c r="I7" s="34">
        <v>0</v>
      </c>
      <c r="J7" s="34">
        <v>123.24</v>
      </c>
    </row>
  </sheetData>
  <mergeCells count="2">
    <mergeCell ref="A1:J1"/>
    <mergeCell ref="I2:J2"/>
  </mergeCells>
  <pageMargins left="0.748031496062992" right="0.748031496062992" top="0.984251968503937" bottom="0.984251968503937" header="0.511811023622047" footer="0.511811023622047"/>
  <pageSetup paperSize="9" orientation="portrait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6"/>
  <sheetViews>
    <sheetView workbookViewId="0">
      <selection activeCell="D22" sqref="D22"/>
    </sheetView>
  </sheetViews>
  <sheetFormatPr defaultColWidth="9" defaultRowHeight="13.5" outlineLevelCol="3"/>
  <cols>
    <col min="1" max="1" width="9.75" style="23" customWidth="1"/>
    <col min="2" max="2" width="42.25" style="23" customWidth="1"/>
    <col min="3" max="3" width="16.875" style="23" customWidth="1"/>
    <col min="4" max="4" width="14.125" style="23" customWidth="1"/>
    <col min="5" max="16384" width="9" style="23"/>
  </cols>
  <sheetData>
    <row r="1" ht="27" customHeight="1" spans="1:4">
      <c r="A1" s="24" t="s">
        <v>1111</v>
      </c>
      <c r="B1" s="24"/>
      <c r="C1" s="24"/>
      <c r="D1" s="24"/>
    </row>
    <row r="2" spans="4:4">
      <c r="D2" s="25" t="s">
        <v>1112</v>
      </c>
    </row>
    <row r="3" ht="18" customHeight="1" spans="1:4">
      <c r="A3" s="26" t="s">
        <v>1113</v>
      </c>
      <c r="B3" s="26"/>
      <c r="C3" s="26" t="s">
        <v>1114</v>
      </c>
      <c r="D3" s="26" t="s">
        <v>1115</v>
      </c>
    </row>
    <row r="4" ht="21" customHeight="1" spans="1:4">
      <c r="A4" s="27" t="s">
        <v>1116</v>
      </c>
      <c r="B4" s="28" t="s">
        <v>1117</v>
      </c>
      <c r="C4" s="29">
        <v>169102.1124</v>
      </c>
      <c r="D4" s="29">
        <v>67.8627637165473</v>
      </c>
    </row>
    <row r="5" ht="21" customHeight="1" spans="1:4">
      <c r="A5" s="27"/>
      <c r="B5" s="28" t="s">
        <v>1118</v>
      </c>
      <c r="C5" s="29">
        <v>65117.49</v>
      </c>
      <c r="D5" s="29">
        <v>26.13245201356</v>
      </c>
    </row>
    <row r="6" ht="21" customHeight="1" spans="1:4">
      <c r="A6" s="27"/>
      <c r="B6" s="28" t="s">
        <v>1119</v>
      </c>
      <c r="C6" s="29">
        <v>3773.5964</v>
      </c>
      <c r="D6" s="29">
        <v>1.51439078566362</v>
      </c>
    </row>
    <row r="7" ht="21" customHeight="1" spans="1:4">
      <c r="A7" s="27"/>
      <c r="B7" s="28" t="s">
        <v>1120</v>
      </c>
      <c r="C7" s="29">
        <v>11189.2735</v>
      </c>
      <c r="D7" s="29">
        <v>4.49039348422903</v>
      </c>
    </row>
    <row r="8" ht="21" customHeight="1" spans="1:4">
      <c r="A8" s="27"/>
      <c r="B8" s="28" t="s">
        <v>1121</v>
      </c>
      <c r="C8" s="29">
        <v>249182.4723</v>
      </c>
      <c r="D8" s="29">
        <v>100</v>
      </c>
    </row>
    <row r="9" ht="21" customHeight="1" spans="1:4">
      <c r="A9" s="27" t="s">
        <v>1122</v>
      </c>
      <c r="B9" s="28" t="s">
        <v>1123</v>
      </c>
      <c r="C9" s="29">
        <v>222100.100148446</v>
      </c>
      <c r="D9" s="29">
        <v>89.1315099727607</v>
      </c>
    </row>
    <row r="10" ht="21" customHeight="1" spans="1:4">
      <c r="A10" s="27"/>
      <c r="B10" s="28" t="s">
        <v>1124</v>
      </c>
      <c r="C10" s="29">
        <v>14623.2485365539</v>
      </c>
      <c r="D10" s="29">
        <v>5.86849002723934</v>
      </c>
    </row>
    <row r="11" ht="21" customHeight="1" spans="1:4">
      <c r="A11" s="27"/>
      <c r="B11" s="28" t="s">
        <v>1125</v>
      </c>
      <c r="C11" s="30">
        <v>0</v>
      </c>
      <c r="D11" s="29">
        <v>0</v>
      </c>
    </row>
    <row r="12" ht="21" customHeight="1" spans="1:4">
      <c r="A12" s="27"/>
      <c r="B12" s="28" t="s">
        <v>1126</v>
      </c>
      <c r="C12" s="29">
        <v>0</v>
      </c>
      <c r="D12" s="29">
        <v>0</v>
      </c>
    </row>
    <row r="13" ht="21" customHeight="1" spans="1:4">
      <c r="A13" s="27"/>
      <c r="B13" s="28" t="s">
        <v>1127</v>
      </c>
      <c r="C13" s="29">
        <v>12459.123615</v>
      </c>
      <c r="D13" s="29">
        <v>5</v>
      </c>
    </row>
    <row r="14" ht="21" customHeight="1" spans="1:4">
      <c r="A14" s="27"/>
      <c r="B14" s="28" t="s">
        <v>1121</v>
      </c>
      <c r="C14" s="29">
        <v>249182.4723</v>
      </c>
      <c r="D14" s="29">
        <v>100</v>
      </c>
    </row>
    <row r="15" ht="18" customHeight="1"/>
    <row r="16" ht="15.95" customHeight="1"/>
  </sheetData>
  <mergeCells count="4">
    <mergeCell ref="A1:D1"/>
    <mergeCell ref="A3:B3"/>
    <mergeCell ref="A4:A8"/>
    <mergeCell ref="A9:A14"/>
  </mergeCells>
  <pageMargins left="0.75" right="0.75" top="1" bottom="1" header="0.5" footer="0.5"/>
  <pageSetup paperSize="9" orientation="portrait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7"/>
  <sheetViews>
    <sheetView workbookViewId="0">
      <selection activeCell="L10" sqref="L10:L11"/>
    </sheetView>
  </sheetViews>
  <sheetFormatPr defaultColWidth="9" defaultRowHeight="13.5"/>
  <cols>
    <col min="1" max="1" width="4.375" customWidth="1"/>
    <col min="2" max="2" width="6" customWidth="1"/>
    <col min="5" max="5" width="9.375" customWidth="1"/>
    <col min="6" max="6" width="5.25" customWidth="1"/>
    <col min="9" max="9" width="7.75" customWidth="1"/>
    <col min="10" max="10" width="10.125" customWidth="1"/>
    <col min="11" max="11" width="0.375" hidden="1" customWidth="1"/>
    <col min="14" max="14" width="6.625" customWidth="1"/>
    <col min="16" max="16" width="8" customWidth="1"/>
    <col min="17" max="17" width="5.875" customWidth="1"/>
    <col min="18" max="18" width="7.25" customWidth="1"/>
  </cols>
  <sheetData>
    <row r="1" ht="14.25" spans="1:18">
      <c r="A1" s="2" t="s">
        <v>1128</v>
      </c>
      <c r="B1" s="3"/>
      <c r="C1" s="3"/>
      <c r="D1" s="3"/>
      <c r="E1" s="3"/>
      <c r="F1" s="3"/>
      <c r="G1" s="3"/>
      <c r="H1" s="3"/>
      <c r="I1" s="3"/>
      <c r="J1" s="14"/>
      <c r="K1" s="3"/>
      <c r="L1" s="3"/>
      <c r="M1" s="3"/>
      <c r="N1" s="3"/>
      <c r="O1" s="3"/>
      <c r="P1" s="3"/>
      <c r="Q1" s="3"/>
      <c r="R1" s="3"/>
    </row>
    <row r="2" spans="1:18">
      <c r="A2" s="4"/>
      <c r="B2" s="1"/>
      <c r="C2" s="1"/>
      <c r="D2" s="1"/>
      <c r="E2" s="1"/>
      <c r="F2" s="1"/>
      <c r="G2" s="1"/>
      <c r="H2" s="1"/>
      <c r="I2" s="1"/>
      <c r="J2" s="15"/>
      <c r="K2" s="1"/>
      <c r="L2" s="1"/>
      <c r="M2" s="1"/>
      <c r="N2" s="1"/>
      <c r="O2" s="1"/>
      <c r="P2" s="16" t="s">
        <v>1129</v>
      </c>
      <c r="Q2" s="16"/>
      <c r="R2" s="16"/>
    </row>
    <row r="3" spans="1:18">
      <c r="A3" s="5" t="s">
        <v>1130</v>
      </c>
      <c r="B3" s="6" t="s">
        <v>1131</v>
      </c>
      <c r="C3" s="6"/>
      <c r="D3" s="6"/>
      <c r="E3" s="6"/>
      <c r="F3" s="6"/>
      <c r="G3" s="6"/>
      <c r="H3" s="6"/>
      <c r="I3" s="6"/>
      <c r="J3" s="17"/>
      <c r="K3" s="6"/>
      <c r="L3" s="6"/>
      <c r="M3" s="6" t="s">
        <v>1132</v>
      </c>
      <c r="N3" s="6"/>
      <c r="O3" s="6"/>
      <c r="P3" s="6"/>
      <c r="Q3" s="6"/>
      <c r="R3" s="6" t="s">
        <v>1133</v>
      </c>
    </row>
    <row r="4" ht="132.75" spans="1:18">
      <c r="A4" s="7"/>
      <c r="B4" s="6" t="s">
        <v>1134</v>
      </c>
      <c r="C4" s="6" t="s">
        <v>1135</v>
      </c>
      <c r="D4" s="6" t="s">
        <v>1136</v>
      </c>
      <c r="E4" s="6" t="s">
        <v>1137</v>
      </c>
      <c r="F4" s="6" t="s">
        <v>1138</v>
      </c>
      <c r="G4" s="6" t="s">
        <v>1139</v>
      </c>
      <c r="H4" s="6" t="s">
        <v>1140</v>
      </c>
      <c r="I4" s="6" t="s">
        <v>1141</v>
      </c>
      <c r="J4" s="17" t="s">
        <v>1142</v>
      </c>
      <c r="K4" s="6" t="s">
        <v>1143</v>
      </c>
      <c r="L4" s="6" t="s">
        <v>1144</v>
      </c>
      <c r="M4" s="6" t="s">
        <v>1145</v>
      </c>
      <c r="N4" s="6" t="s">
        <v>1146</v>
      </c>
      <c r="O4" s="6" t="s">
        <v>1147</v>
      </c>
      <c r="P4" s="6" t="s">
        <v>1148</v>
      </c>
      <c r="Q4" s="6" t="s">
        <v>1149</v>
      </c>
      <c r="R4" s="6"/>
    </row>
    <row r="5" s="1" customFormat="1" ht="18" customHeight="1" spans="1:18">
      <c r="A5" s="8"/>
      <c r="B5" s="6" t="s">
        <v>1150</v>
      </c>
      <c r="C5" s="6" t="s">
        <v>1151</v>
      </c>
      <c r="D5" s="6" t="s">
        <v>1152</v>
      </c>
      <c r="E5" s="6" t="s">
        <v>1153</v>
      </c>
      <c r="F5" s="6" t="s">
        <v>1154</v>
      </c>
      <c r="G5" s="6" t="s">
        <v>1155</v>
      </c>
      <c r="H5" s="6" t="s">
        <v>1156</v>
      </c>
      <c r="I5" s="6" t="s">
        <v>1157</v>
      </c>
      <c r="J5" s="17" t="s">
        <v>1158</v>
      </c>
      <c r="K5" s="6" t="s">
        <v>1159</v>
      </c>
      <c r="L5" s="6" t="s">
        <v>1160</v>
      </c>
      <c r="M5" s="6" t="s">
        <v>1161</v>
      </c>
      <c r="N5" s="6" t="s">
        <v>1162</v>
      </c>
      <c r="O5" s="6" t="s">
        <v>1163</v>
      </c>
      <c r="P5" s="6" t="s">
        <v>1164</v>
      </c>
      <c r="Q5" s="6" t="s">
        <v>1165</v>
      </c>
      <c r="R5" s="6" t="s">
        <v>1166</v>
      </c>
    </row>
    <row r="6" s="1" customFormat="1" ht="21" customHeight="1" spans="1:18">
      <c r="A6" s="8">
        <v>1</v>
      </c>
      <c r="B6" s="9" t="s">
        <v>392</v>
      </c>
      <c r="C6" s="9" t="s">
        <v>392</v>
      </c>
      <c r="D6" s="9" t="s">
        <v>392</v>
      </c>
      <c r="E6" s="9" t="s">
        <v>392</v>
      </c>
      <c r="F6" s="9" t="s">
        <v>392</v>
      </c>
      <c r="G6" s="9" t="s">
        <v>392</v>
      </c>
      <c r="H6" s="9" t="s">
        <v>392</v>
      </c>
      <c r="I6" s="9" t="s">
        <v>392</v>
      </c>
      <c r="J6" s="9" t="s">
        <v>392</v>
      </c>
      <c r="K6" s="9" t="s">
        <v>392</v>
      </c>
      <c r="L6" s="9" t="s">
        <v>392</v>
      </c>
      <c r="M6" s="9" t="s">
        <v>392</v>
      </c>
      <c r="N6" s="9" t="s">
        <v>392</v>
      </c>
      <c r="O6" s="9" t="s">
        <v>392</v>
      </c>
      <c r="P6" s="9" t="s">
        <v>392</v>
      </c>
      <c r="Q6" s="9" t="s">
        <v>392</v>
      </c>
      <c r="R6" s="9" t="s">
        <v>392</v>
      </c>
    </row>
    <row r="7" s="1" customFormat="1" ht="21" customHeight="1" spans="1:18">
      <c r="A7" s="8" t="s">
        <v>1106</v>
      </c>
      <c r="B7" s="6"/>
      <c r="C7" s="6"/>
      <c r="D7" s="6"/>
      <c r="E7" s="6"/>
      <c r="F7" s="6"/>
      <c r="G7" s="6">
        <f t="shared" ref="G7:M7" si="0">SUM(G6:G6)</f>
        <v>0</v>
      </c>
      <c r="H7" s="6"/>
      <c r="I7" s="6">
        <f t="shared" si="0"/>
        <v>0</v>
      </c>
      <c r="J7" s="6"/>
      <c r="K7" s="6" t="e">
        <f>SUBTOTAL(9,#REF!)</f>
        <v>#REF!</v>
      </c>
      <c r="L7" s="6">
        <f t="shared" si="0"/>
        <v>0</v>
      </c>
      <c r="M7" s="6">
        <f t="shared" si="0"/>
        <v>0</v>
      </c>
      <c r="N7" s="18"/>
      <c r="O7" s="6">
        <f>SUM(O6:O6)</f>
        <v>0</v>
      </c>
      <c r="P7" s="6"/>
      <c r="Q7" s="6"/>
      <c r="R7" s="6"/>
    </row>
    <row r="8" ht="12.75" customHeight="1" spans="1:18">
      <c r="A8" s="10" t="s">
        <v>1167</v>
      </c>
      <c r="B8" s="11"/>
      <c r="C8" s="11"/>
      <c r="D8" s="11"/>
      <c r="E8" s="11"/>
      <c r="F8" s="11"/>
      <c r="G8" s="11"/>
      <c r="H8" s="11"/>
      <c r="I8" s="11"/>
      <c r="J8" s="19"/>
      <c r="K8" s="11"/>
      <c r="L8" s="11"/>
      <c r="M8" s="20"/>
      <c r="N8" s="11"/>
      <c r="O8" s="11"/>
      <c r="P8" s="11"/>
      <c r="Q8" s="11"/>
      <c r="R8" s="11"/>
    </row>
    <row r="9" ht="12.75" customHeight="1" spans="1:18">
      <c r="A9" s="12" t="s">
        <v>1168</v>
      </c>
      <c r="B9" s="13"/>
      <c r="C9" s="13"/>
      <c r="D9" s="13"/>
      <c r="E9" s="13"/>
      <c r="F9" s="13"/>
      <c r="G9" s="13"/>
      <c r="H9" s="13"/>
      <c r="I9" s="13"/>
      <c r="J9" s="21"/>
      <c r="K9" s="13"/>
      <c r="L9" s="13"/>
      <c r="M9" s="20"/>
      <c r="N9" s="13"/>
      <c r="O9" s="13"/>
      <c r="P9" s="13"/>
      <c r="Q9" s="13"/>
      <c r="R9" s="13"/>
    </row>
    <row r="10" ht="12.75" customHeight="1" spans="1:18">
      <c r="A10" s="12" t="s">
        <v>1169</v>
      </c>
      <c r="B10" s="13"/>
      <c r="C10" s="13"/>
      <c r="D10" s="13"/>
      <c r="E10" s="13"/>
      <c r="F10" s="13"/>
      <c r="G10" s="13"/>
      <c r="H10" s="13"/>
      <c r="I10" s="13"/>
      <c r="J10" s="21"/>
      <c r="K10" s="13"/>
      <c r="L10" s="13"/>
      <c r="M10" s="20"/>
      <c r="N10" s="13"/>
      <c r="O10" s="13"/>
      <c r="P10" s="13"/>
      <c r="Q10" s="13"/>
      <c r="R10" s="13"/>
    </row>
    <row r="11" ht="12.75" customHeight="1" spans="1:18">
      <c r="A11" s="12" t="s">
        <v>1170</v>
      </c>
      <c r="B11" s="13"/>
      <c r="C11" s="13"/>
      <c r="D11" s="13"/>
      <c r="E11" s="13"/>
      <c r="F11" s="13"/>
      <c r="G11" s="13"/>
      <c r="H11" s="13"/>
      <c r="I11" s="13"/>
      <c r="J11" s="21"/>
      <c r="K11" s="13"/>
      <c r="L11" s="13"/>
      <c r="M11" s="20"/>
      <c r="N11" s="13"/>
      <c r="O11" s="13"/>
      <c r="P11" s="13"/>
      <c r="Q11" s="13"/>
      <c r="R11" s="13"/>
    </row>
    <row r="12" ht="12.75" customHeight="1" spans="1:18">
      <c r="A12" s="12" t="s">
        <v>1171</v>
      </c>
      <c r="B12" s="13"/>
      <c r="C12" s="13"/>
      <c r="D12" s="13"/>
      <c r="E12" s="13"/>
      <c r="F12" s="13"/>
      <c r="G12" s="13"/>
      <c r="H12" s="13"/>
      <c r="I12" s="13"/>
      <c r="J12" s="21"/>
      <c r="K12" s="13"/>
      <c r="L12" s="13"/>
      <c r="M12" s="20"/>
      <c r="N12" s="13"/>
      <c r="O12" s="13"/>
      <c r="P12" s="13"/>
      <c r="Q12" s="13"/>
      <c r="R12" s="13"/>
    </row>
    <row r="13" ht="12.75" customHeight="1" spans="1:18">
      <c r="A13" s="12" t="s">
        <v>1172</v>
      </c>
      <c r="B13" s="13"/>
      <c r="C13" s="13"/>
      <c r="D13" s="13"/>
      <c r="E13" s="13"/>
      <c r="F13" s="13"/>
      <c r="G13" s="13"/>
      <c r="H13" s="13"/>
      <c r="I13" s="13"/>
      <c r="J13" s="21"/>
      <c r="K13" s="13"/>
      <c r="L13" s="13"/>
      <c r="M13" s="20"/>
      <c r="N13" s="13"/>
      <c r="O13" s="13"/>
      <c r="P13" s="13"/>
      <c r="Q13" s="13"/>
      <c r="R13" s="13"/>
    </row>
    <row r="14" ht="12.75" customHeight="1" spans="1:18">
      <c r="A14" s="10" t="s">
        <v>1173</v>
      </c>
      <c r="B14" s="11"/>
      <c r="C14" s="11"/>
      <c r="D14" s="11"/>
      <c r="E14" s="11"/>
      <c r="F14" s="11"/>
      <c r="G14" s="11"/>
      <c r="H14" s="11"/>
      <c r="I14" s="11"/>
      <c r="J14" s="19"/>
      <c r="K14" s="11"/>
      <c r="L14" s="11"/>
      <c r="M14" s="20"/>
      <c r="N14" s="11"/>
      <c r="O14" s="11"/>
      <c r="P14" s="11"/>
      <c r="Q14" s="11"/>
      <c r="R14" s="11"/>
    </row>
    <row r="15" ht="12.75" customHeight="1" spans="1:18">
      <c r="A15" s="12" t="s">
        <v>1174</v>
      </c>
      <c r="B15" s="13"/>
      <c r="C15" s="13"/>
      <c r="D15" s="13"/>
      <c r="E15" s="13"/>
      <c r="F15" s="13"/>
      <c r="G15" s="13"/>
      <c r="H15" s="13"/>
      <c r="I15" s="13"/>
      <c r="J15" s="21"/>
      <c r="K15" s="13"/>
      <c r="L15" s="13"/>
      <c r="M15" s="20"/>
      <c r="N15" s="13"/>
      <c r="O15" s="13"/>
      <c r="P15" s="13"/>
      <c r="Q15" s="13"/>
      <c r="R15" s="13"/>
    </row>
    <row r="16" ht="12.75" customHeight="1" spans="1:18">
      <c r="A16" s="12" t="s">
        <v>1175</v>
      </c>
      <c r="B16" s="13"/>
      <c r="C16" s="13"/>
      <c r="D16" s="13"/>
      <c r="E16" s="13"/>
      <c r="F16" s="13"/>
      <c r="G16" s="13"/>
      <c r="H16" s="13"/>
      <c r="I16" s="13"/>
      <c r="J16" s="21"/>
      <c r="K16" s="13"/>
      <c r="L16" s="13"/>
      <c r="M16" s="20"/>
      <c r="N16" s="13"/>
      <c r="O16" s="13"/>
      <c r="P16" s="13"/>
      <c r="Q16" s="13"/>
      <c r="R16" s="13"/>
    </row>
    <row r="17" ht="12.75" customHeight="1" spans="1:18">
      <c r="A17" s="12" t="s">
        <v>1176</v>
      </c>
      <c r="B17" s="13"/>
      <c r="C17" s="13"/>
      <c r="D17" s="13"/>
      <c r="E17" s="13"/>
      <c r="F17" s="13"/>
      <c r="G17" s="13"/>
      <c r="H17" s="13"/>
      <c r="I17" s="13"/>
      <c r="J17" s="21"/>
      <c r="K17" s="13"/>
      <c r="L17" s="13"/>
      <c r="M17" s="20"/>
      <c r="N17" s="13"/>
      <c r="O17" s="13"/>
      <c r="P17" s="22"/>
      <c r="Q17" s="22"/>
      <c r="R17" s="22"/>
    </row>
  </sheetData>
  <mergeCells count="6">
    <mergeCell ref="A1:R1"/>
    <mergeCell ref="P2:R2"/>
    <mergeCell ref="B3:L3"/>
    <mergeCell ref="M3:Q3"/>
    <mergeCell ref="A3:A4"/>
    <mergeCell ref="R3:R4"/>
  </mergeCells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"/>
  <sheetViews>
    <sheetView workbookViewId="0">
      <selection activeCell="E19" sqref="E19"/>
    </sheetView>
  </sheetViews>
  <sheetFormatPr defaultColWidth="9" defaultRowHeight="13.5" outlineLevelCol="6"/>
  <cols>
    <col min="1" max="1" width="7.375" customWidth="1"/>
    <col min="2" max="2" width="15.125" customWidth="1"/>
    <col min="3" max="3" width="11.25" customWidth="1"/>
    <col min="4" max="4" width="12.75" customWidth="1"/>
    <col min="5" max="5" width="13.5" customWidth="1"/>
    <col min="6" max="6" width="14.25" customWidth="1"/>
    <col min="7" max="7" width="9.625" customWidth="1"/>
    <col min="8" max="8" width="12.625"/>
  </cols>
  <sheetData>
    <row r="1" ht="33" customHeight="1" spans="1:7">
      <c r="A1" s="234" t="s">
        <v>11</v>
      </c>
      <c r="B1" s="234"/>
      <c r="C1" s="234"/>
      <c r="D1" s="234"/>
      <c r="E1" s="234"/>
      <c r="F1" s="234"/>
      <c r="G1" s="234"/>
    </row>
    <row r="2" ht="33" customHeight="1" spans="1:7">
      <c r="A2" s="235" t="s">
        <v>12</v>
      </c>
      <c r="B2" s="235"/>
      <c r="C2" s="235"/>
      <c r="D2" s="235"/>
      <c r="E2" s="235"/>
      <c r="F2" s="235"/>
      <c r="G2" s="235"/>
    </row>
    <row r="3" ht="42.95" customHeight="1" spans="1:7">
      <c r="A3" s="102" t="s">
        <v>13</v>
      </c>
      <c r="B3" s="102" t="s">
        <v>14</v>
      </c>
      <c r="C3" s="44" t="s">
        <v>15</v>
      </c>
      <c r="D3" s="44" t="s">
        <v>16</v>
      </c>
      <c r="E3" s="102"/>
      <c r="F3" s="102" t="s">
        <v>17</v>
      </c>
      <c r="G3" s="102" t="s">
        <v>18</v>
      </c>
    </row>
    <row r="4" ht="33" customHeight="1" spans="1:7">
      <c r="A4" s="102"/>
      <c r="B4" s="102"/>
      <c r="C4" s="102"/>
      <c r="D4" s="102" t="s">
        <v>19</v>
      </c>
      <c r="E4" s="102" t="s">
        <v>20</v>
      </c>
      <c r="F4" s="102"/>
      <c r="G4" s="102"/>
    </row>
    <row r="5" ht="33" customHeight="1" spans="1:7">
      <c r="A5" s="149">
        <v>2018</v>
      </c>
      <c r="B5" s="255">
        <v>220363.0913</v>
      </c>
      <c r="C5" s="255">
        <v>11018.154565</v>
      </c>
      <c r="D5" s="255">
        <v>9916.3391085</v>
      </c>
      <c r="E5" s="256">
        <v>0.045</v>
      </c>
      <c r="F5" s="255">
        <v>400000</v>
      </c>
      <c r="G5" s="149"/>
    </row>
    <row r="6" ht="33" customHeight="1" spans="1:7">
      <c r="A6" s="149">
        <v>2019</v>
      </c>
      <c r="B6" s="255">
        <v>234706.7827</v>
      </c>
      <c r="C6" s="255">
        <v>11735.339135</v>
      </c>
      <c r="D6" s="255">
        <v>10327.0984388</v>
      </c>
      <c r="E6" s="256">
        <v>0.044</v>
      </c>
      <c r="F6" s="255">
        <v>400000</v>
      </c>
      <c r="G6" s="149"/>
    </row>
    <row r="7" ht="33" customHeight="1" spans="1:7">
      <c r="A7" s="149">
        <v>2020</v>
      </c>
      <c r="B7" s="255">
        <v>829237.0364</v>
      </c>
      <c r="C7" s="255">
        <v>41461.85182</v>
      </c>
      <c r="D7" s="255">
        <v>19103.2237</v>
      </c>
      <c r="E7" s="256">
        <v>0.0237122131267476</v>
      </c>
      <c r="F7" s="255">
        <v>0</v>
      </c>
      <c r="G7" s="148" t="s">
        <v>21</v>
      </c>
    </row>
    <row r="8" ht="33" customHeight="1" spans="1:7">
      <c r="A8" s="149" t="s">
        <v>8</v>
      </c>
      <c r="B8" s="255">
        <v>1284306.9104</v>
      </c>
      <c r="C8" s="255">
        <v>64215.34552</v>
      </c>
      <c r="D8" s="255">
        <v>39346.6612473</v>
      </c>
      <c r="E8" s="256" t="s">
        <v>22</v>
      </c>
      <c r="F8" s="255">
        <v>800000</v>
      </c>
      <c r="G8" s="149"/>
    </row>
    <row r="9" ht="33" customHeight="1" spans="1:7">
      <c r="A9" s="149" t="s">
        <v>9</v>
      </c>
      <c r="B9" s="255">
        <v>428102.303466667</v>
      </c>
      <c r="C9" s="255">
        <v>21405.1151733333</v>
      </c>
      <c r="D9" s="255">
        <v>13115.5537491</v>
      </c>
      <c r="E9" s="256">
        <v>0.0306364942278831</v>
      </c>
      <c r="F9" s="255">
        <v>400000</v>
      </c>
      <c r="G9" s="149"/>
    </row>
  </sheetData>
  <mergeCells count="8">
    <mergeCell ref="A1:G1"/>
    <mergeCell ref="A2:G2"/>
    <mergeCell ref="D3:E3"/>
    <mergeCell ref="A3:A4"/>
    <mergeCell ref="B3:B4"/>
    <mergeCell ref="C3:C4"/>
    <mergeCell ref="F3:F4"/>
    <mergeCell ref="G3:G4"/>
  </mergeCells>
  <pageMargins left="0.75" right="0.75" top="1" bottom="1" header="0.5" footer="0.5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1"/>
  <sheetViews>
    <sheetView zoomScale="85" zoomScaleNormal="85" workbookViewId="0">
      <pane ySplit="3" topLeftCell="A96" activePane="bottomLeft" state="frozen"/>
      <selection/>
      <selection pane="bottomLeft" activeCell="F104" sqref="F104"/>
    </sheetView>
  </sheetViews>
  <sheetFormatPr defaultColWidth="9" defaultRowHeight="29.25" customHeight="1"/>
  <cols>
    <col min="1" max="1" width="4.625" style="247" customWidth="1"/>
    <col min="2" max="2" width="13.125" style="247" customWidth="1"/>
    <col min="3" max="3" width="14.5" style="247" customWidth="1"/>
    <col min="4" max="4" width="8.25" style="247" hidden="1" customWidth="1"/>
    <col min="5" max="5" width="17.75" style="247" customWidth="1"/>
    <col min="6" max="6" width="11" style="247" customWidth="1"/>
    <col min="7" max="7" width="10.375" style="248" customWidth="1"/>
    <col min="8" max="8" width="6.75" style="247" customWidth="1"/>
    <col min="9" max="9" width="7.625" style="247" customWidth="1"/>
    <col min="10" max="10" width="7.5" style="247" customWidth="1"/>
    <col min="11" max="11" width="6.5" style="247" customWidth="1"/>
    <col min="12" max="16384" width="9" style="247"/>
  </cols>
  <sheetData>
    <row r="1" customHeight="1" spans="1:11">
      <c r="A1" s="234" t="s">
        <v>23</v>
      </c>
      <c r="B1" s="234"/>
      <c r="C1" s="234"/>
      <c r="D1" s="234"/>
      <c r="E1" s="234"/>
      <c r="F1" s="234"/>
      <c r="G1" s="249"/>
      <c r="H1" s="234"/>
      <c r="I1" s="234"/>
      <c r="J1" s="234"/>
      <c r="K1" s="234"/>
    </row>
    <row r="2" ht="26.25" customHeight="1" spans="1:11">
      <c r="A2" s="250" t="s">
        <v>1</v>
      </c>
      <c r="B2" s="250"/>
      <c r="C2" s="250"/>
      <c r="D2" s="250"/>
      <c r="E2" s="250"/>
      <c r="F2" s="250"/>
      <c r="G2" s="251"/>
      <c r="H2" s="250"/>
      <c r="I2" s="250"/>
      <c r="J2" s="250"/>
      <c r="K2" s="250"/>
    </row>
    <row r="3" ht="37.5" customHeight="1" spans="1:11">
      <c r="A3" s="44" t="s">
        <v>24</v>
      </c>
      <c r="B3" s="44" t="s">
        <v>25</v>
      </c>
      <c r="C3" s="44" t="s">
        <v>26</v>
      </c>
      <c r="D3" s="44"/>
      <c r="E3" s="44" t="s">
        <v>27</v>
      </c>
      <c r="F3" s="44" t="s">
        <v>28</v>
      </c>
      <c r="G3" s="66" t="s">
        <v>29</v>
      </c>
      <c r="H3" s="44" t="s">
        <v>30</v>
      </c>
      <c r="I3" s="44" t="s">
        <v>31</v>
      </c>
      <c r="J3" s="44" t="s">
        <v>32</v>
      </c>
      <c r="K3" s="44" t="s">
        <v>33</v>
      </c>
    </row>
    <row r="4" ht="57.75" customHeight="1" spans="1:11">
      <c r="A4" s="44">
        <v>1</v>
      </c>
      <c r="B4" s="44" t="s">
        <v>34</v>
      </c>
      <c r="C4" s="44" t="s">
        <v>35</v>
      </c>
      <c r="D4" s="44"/>
      <c r="E4" s="44" t="s">
        <v>36</v>
      </c>
      <c r="F4" s="44" t="s">
        <v>37</v>
      </c>
      <c r="G4" s="66">
        <v>44336</v>
      </c>
      <c r="H4" s="44" t="s">
        <v>38</v>
      </c>
      <c r="I4" s="44">
        <v>15.22</v>
      </c>
      <c r="J4" s="44" t="s">
        <v>39</v>
      </c>
      <c r="K4" s="44" t="s">
        <v>40</v>
      </c>
    </row>
    <row r="5" ht="31.5" customHeight="1" spans="1:11">
      <c r="A5" s="44">
        <v>2</v>
      </c>
      <c r="B5" s="44" t="s">
        <v>41</v>
      </c>
      <c r="C5" s="44" t="s">
        <v>42</v>
      </c>
      <c r="D5" s="44"/>
      <c r="E5" s="44" t="s">
        <v>43</v>
      </c>
      <c r="F5" s="44" t="s">
        <v>44</v>
      </c>
      <c r="G5" s="66">
        <v>44409</v>
      </c>
      <c r="H5" s="44" t="s">
        <v>38</v>
      </c>
      <c r="I5" s="44">
        <v>11.55</v>
      </c>
      <c r="J5" s="44" t="s">
        <v>45</v>
      </c>
      <c r="K5" s="44" t="s">
        <v>40</v>
      </c>
    </row>
    <row r="6" ht="49.5" customHeight="1" spans="1:11">
      <c r="A6" s="44">
        <v>3</v>
      </c>
      <c r="B6" s="44" t="s">
        <v>46</v>
      </c>
      <c r="C6" s="44" t="s">
        <v>47</v>
      </c>
      <c r="D6" s="44" t="s">
        <v>48</v>
      </c>
      <c r="E6" s="44" t="s">
        <v>49</v>
      </c>
      <c r="F6" s="44" t="s">
        <v>37</v>
      </c>
      <c r="G6" s="66">
        <v>44336</v>
      </c>
      <c r="H6" s="44" t="s">
        <v>38</v>
      </c>
      <c r="I6" s="44">
        <v>8.2</v>
      </c>
      <c r="J6" s="44" t="s">
        <v>39</v>
      </c>
      <c r="K6" s="44" t="s">
        <v>40</v>
      </c>
    </row>
    <row r="7" ht="23.25" customHeight="1" spans="1:11">
      <c r="A7" s="44">
        <v>4</v>
      </c>
      <c r="B7" s="44" t="s">
        <v>50</v>
      </c>
      <c r="C7" s="44" t="s">
        <v>51</v>
      </c>
      <c r="D7" s="44"/>
      <c r="E7" s="44" t="s">
        <v>52</v>
      </c>
      <c r="F7" s="44" t="s">
        <v>37</v>
      </c>
      <c r="G7" s="66">
        <v>44531</v>
      </c>
      <c r="H7" s="44" t="s">
        <v>38</v>
      </c>
      <c r="I7" s="44">
        <v>2.95</v>
      </c>
      <c r="J7" s="44" t="s">
        <v>39</v>
      </c>
      <c r="K7" s="44" t="s">
        <v>40</v>
      </c>
    </row>
    <row r="8" ht="48.75" customHeight="1" spans="1:11">
      <c r="A8" s="44">
        <v>5</v>
      </c>
      <c r="B8" s="44" t="s">
        <v>53</v>
      </c>
      <c r="C8" s="44" t="s">
        <v>54</v>
      </c>
      <c r="D8" s="44" t="s">
        <v>48</v>
      </c>
      <c r="E8" s="44" t="s">
        <v>55</v>
      </c>
      <c r="F8" s="44" t="s">
        <v>44</v>
      </c>
      <c r="G8" s="66">
        <v>44403</v>
      </c>
      <c r="H8" s="44" t="s">
        <v>38</v>
      </c>
      <c r="I8" s="44">
        <v>16.8</v>
      </c>
      <c r="J8" s="44" t="s">
        <v>45</v>
      </c>
      <c r="K8" s="44" t="s">
        <v>40</v>
      </c>
    </row>
    <row r="9" ht="48.75" customHeight="1" spans="1:11">
      <c r="A9" s="44">
        <v>6</v>
      </c>
      <c r="B9" s="44" t="s">
        <v>56</v>
      </c>
      <c r="C9" s="44" t="s">
        <v>57</v>
      </c>
      <c r="D9" s="44" t="s">
        <v>48</v>
      </c>
      <c r="E9" s="44" t="s">
        <v>58</v>
      </c>
      <c r="F9" s="44" t="s">
        <v>44</v>
      </c>
      <c r="G9" s="66">
        <v>44384</v>
      </c>
      <c r="H9" s="44" t="s">
        <v>38</v>
      </c>
      <c r="I9" s="44">
        <v>17.4</v>
      </c>
      <c r="J9" s="44" t="s">
        <v>45</v>
      </c>
      <c r="K9" s="44" t="s">
        <v>40</v>
      </c>
    </row>
    <row r="10" customHeight="1" spans="1:11">
      <c r="A10" s="44">
        <v>7</v>
      </c>
      <c r="B10" s="44" t="s">
        <v>59</v>
      </c>
      <c r="C10" s="44" t="s">
        <v>60</v>
      </c>
      <c r="D10" s="44" t="s">
        <v>48</v>
      </c>
      <c r="E10" s="44" t="s">
        <v>61</v>
      </c>
      <c r="F10" s="44" t="s">
        <v>44</v>
      </c>
      <c r="G10" s="66">
        <v>44378</v>
      </c>
      <c r="H10" s="44" t="s">
        <v>38</v>
      </c>
      <c r="I10" s="44">
        <v>33.7</v>
      </c>
      <c r="J10" s="44" t="s">
        <v>45</v>
      </c>
      <c r="K10" s="44" t="s">
        <v>40</v>
      </c>
    </row>
    <row r="11" customHeight="1" spans="1:11">
      <c r="A11" s="44">
        <v>8</v>
      </c>
      <c r="B11" s="44" t="s">
        <v>62</v>
      </c>
      <c r="C11" s="44" t="s">
        <v>63</v>
      </c>
      <c r="D11" s="44" t="s">
        <v>48</v>
      </c>
      <c r="E11" s="44" t="s">
        <v>64</v>
      </c>
      <c r="F11" s="44" t="s">
        <v>44</v>
      </c>
      <c r="G11" s="66">
        <v>44372</v>
      </c>
      <c r="H11" s="44" t="s">
        <v>38</v>
      </c>
      <c r="I11" s="44">
        <v>0.19</v>
      </c>
      <c r="J11" s="44" t="s">
        <v>45</v>
      </c>
      <c r="K11" s="44" t="s">
        <v>40</v>
      </c>
    </row>
    <row r="12" customHeight="1" spans="1:11">
      <c r="A12" s="44">
        <v>9</v>
      </c>
      <c r="B12" s="44" t="s">
        <v>65</v>
      </c>
      <c r="C12" s="44" t="s">
        <v>66</v>
      </c>
      <c r="D12" s="44" t="s">
        <v>67</v>
      </c>
      <c r="E12" s="44" t="s">
        <v>68</v>
      </c>
      <c r="F12" s="44" t="s">
        <v>69</v>
      </c>
      <c r="G12" s="66">
        <v>44372</v>
      </c>
      <c r="H12" s="44" t="s">
        <v>38</v>
      </c>
      <c r="I12" s="44">
        <v>16.07</v>
      </c>
      <c r="J12" s="44" t="s">
        <v>45</v>
      </c>
      <c r="K12" s="44" t="s">
        <v>70</v>
      </c>
    </row>
    <row r="13" customHeight="1" spans="1:11">
      <c r="A13" s="44">
        <v>10</v>
      </c>
      <c r="B13" s="44" t="s">
        <v>71</v>
      </c>
      <c r="C13" s="44" t="s">
        <v>72</v>
      </c>
      <c r="D13" s="44" t="s">
        <v>73</v>
      </c>
      <c r="E13" s="44" t="s">
        <v>74</v>
      </c>
      <c r="F13" s="44" t="s">
        <v>69</v>
      </c>
      <c r="G13" s="66">
        <v>44372</v>
      </c>
      <c r="H13" s="44" t="s">
        <v>38</v>
      </c>
      <c r="I13" s="44">
        <v>16.74</v>
      </c>
      <c r="J13" s="44" t="s">
        <v>45</v>
      </c>
      <c r="K13" s="44" t="s">
        <v>70</v>
      </c>
    </row>
    <row r="14" customHeight="1" spans="1:11">
      <c r="A14" s="44">
        <v>11</v>
      </c>
      <c r="B14" s="44" t="s">
        <v>75</v>
      </c>
      <c r="C14" s="44" t="s">
        <v>76</v>
      </c>
      <c r="D14" s="44" t="s">
        <v>48</v>
      </c>
      <c r="E14" s="44" t="s">
        <v>77</v>
      </c>
      <c r="F14" s="44" t="s">
        <v>78</v>
      </c>
      <c r="G14" s="66">
        <v>44409</v>
      </c>
      <c r="H14" s="44" t="s">
        <v>38</v>
      </c>
      <c r="I14" s="44">
        <v>7.47</v>
      </c>
      <c r="J14" s="44" t="s">
        <v>45</v>
      </c>
      <c r="K14" s="44" t="s">
        <v>70</v>
      </c>
    </row>
    <row r="15" ht="49.5" customHeight="1" spans="1:11">
      <c r="A15" s="44">
        <v>12</v>
      </c>
      <c r="B15" s="44" t="s">
        <v>79</v>
      </c>
      <c r="C15" s="44" t="s">
        <v>80</v>
      </c>
      <c r="D15" s="44"/>
      <c r="E15" s="44" t="s">
        <v>81</v>
      </c>
      <c r="F15" s="44" t="s">
        <v>37</v>
      </c>
      <c r="G15" s="66">
        <v>44372</v>
      </c>
      <c r="H15" s="44" t="s">
        <v>38</v>
      </c>
      <c r="I15" s="44">
        <v>6.23</v>
      </c>
      <c r="J15" s="44" t="s">
        <v>39</v>
      </c>
      <c r="K15" s="44" t="s">
        <v>40</v>
      </c>
    </row>
    <row r="16" customHeight="1" spans="1:11">
      <c r="A16" s="44">
        <v>13</v>
      </c>
      <c r="B16" s="44" t="s">
        <v>82</v>
      </c>
      <c r="C16" s="44" t="s">
        <v>83</v>
      </c>
      <c r="D16" s="44"/>
      <c r="E16" s="44" t="s">
        <v>84</v>
      </c>
      <c r="F16" s="44" t="s">
        <v>37</v>
      </c>
      <c r="G16" s="66">
        <v>44336</v>
      </c>
      <c r="H16" s="44" t="s">
        <v>38</v>
      </c>
      <c r="I16" s="44">
        <v>1.67</v>
      </c>
      <c r="J16" s="44" t="s">
        <v>39</v>
      </c>
      <c r="K16" s="44" t="s">
        <v>40</v>
      </c>
    </row>
    <row r="17" customHeight="1" spans="1:11">
      <c r="A17" s="44">
        <v>14</v>
      </c>
      <c r="B17" s="44" t="s">
        <v>85</v>
      </c>
      <c r="C17" s="44" t="s">
        <v>86</v>
      </c>
      <c r="D17" s="44"/>
      <c r="E17" s="44" t="s">
        <v>84</v>
      </c>
      <c r="F17" s="44" t="s">
        <v>37</v>
      </c>
      <c r="G17" s="66">
        <v>44336</v>
      </c>
      <c r="H17" s="44" t="s">
        <v>38</v>
      </c>
      <c r="I17" s="44">
        <v>0.47</v>
      </c>
      <c r="J17" s="44" t="s">
        <v>39</v>
      </c>
      <c r="K17" s="44" t="s">
        <v>40</v>
      </c>
    </row>
    <row r="18" customHeight="1" spans="1:11">
      <c r="A18" s="44">
        <v>15</v>
      </c>
      <c r="B18" s="44" t="s">
        <v>87</v>
      </c>
      <c r="C18" s="44" t="s">
        <v>88</v>
      </c>
      <c r="D18" s="44"/>
      <c r="E18" s="44" t="s">
        <v>89</v>
      </c>
      <c r="F18" s="44" t="s">
        <v>37</v>
      </c>
      <c r="G18" s="66">
        <v>44409</v>
      </c>
      <c r="H18" s="44" t="s">
        <v>38</v>
      </c>
      <c r="I18" s="44">
        <v>0.99</v>
      </c>
      <c r="J18" s="44" t="s">
        <v>39</v>
      </c>
      <c r="K18" s="44" t="s">
        <v>40</v>
      </c>
    </row>
    <row r="19" ht="32.25" customHeight="1" spans="1:11">
      <c r="A19" s="44">
        <v>16</v>
      </c>
      <c r="B19" s="44" t="s">
        <v>90</v>
      </c>
      <c r="C19" s="44" t="s">
        <v>91</v>
      </c>
      <c r="D19" s="44"/>
      <c r="E19" s="44" t="s">
        <v>92</v>
      </c>
      <c r="F19" s="44" t="s">
        <v>44</v>
      </c>
      <c r="G19" s="66">
        <v>44384</v>
      </c>
      <c r="H19" s="44" t="s">
        <v>38</v>
      </c>
      <c r="I19" s="44">
        <v>2.17</v>
      </c>
      <c r="J19" s="44" t="s">
        <v>45</v>
      </c>
      <c r="K19" s="44" t="s">
        <v>40</v>
      </c>
    </row>
    <row r="20" customHeight="1" spans="1:11">
      <c r="A20" s="44">
        <v>17</v>
      </c>
      <c r="B20" s="44" t="s">
        <v>93</v>
      </c>
      <c r="C20" s="44" t="s">
        <v>94</v>
      </c>
      <c r="D20" s="44" t="s">
        <v>95</v>
      </c>
      <c r="E20" s="44" t="s">
        <v>96</v>
      </c>
      <c r="F20" s="44" t="s">
        <v>44</v>
      </c>
      <c r="G20" s="66">
        <v>44531</v>
      </c>
      <c r="H20" s="44" t="s">
        <v>38</v>
      </c>
      <c r="I20" s="44">
        <v>4.96</v>
      </c>
      <c r="J20" s="44" t="s">
        <v>45</v>
      </c>
      <c r="K20" s="44" t="s">
        <v>40</v>
      </c>
    </row>
    <row r="21" customHeight="1" spans="1:11">
      <c r="A21" s="44">
        <v>18</v>
      </c>
      <c r="B21" s="44" t="s">
        <v>97</v>
      </c>
      <c r="C21" s="44" t="s">
        <v>98</v>
      </c>
      <c r="D21" s="44"/>
      <c r="E21" s="44" t="s">
        <v>99</v>
      </c>
      <c r="F21" s="44" t="s">
        <v>44</v>
      </c>
      <c r="G21" s="66">
        <v>44384</v>
      </c>
      <c r="H21" s="44" t="s">
        <v>38</v>
      </c>
      <c r="I21" s="44">
        <v>3.33</v>
      </c>
      <c r="J21" s="44" t="s">
        <v>45</v>
      </c>
      <c r="K21" s="44" t="s">
        <v>40</v>
      </c>
    </row>
    <row r="22" customHeight="1" spans="1:11">
      <c r="A22" s="44">
        <v>19</v>
      </c>
      <c r="B22" s="44" t="s">
        <v>100</v>
      </c>
      <c r="C22" s="44" t="s">
        <v>101</v>
      </c>
      <c r="D22" s="44"/>
      <c r="E22" s="44" t="s">
        <v>102</v>
      </c>
      <c r="F22" s="44" t="s">
        <v>44</v>
      </c>
      <c r="G22" s="66">
        <v>44384</v>
      </c>
      <c r="H22" s="44" t="s">
        <v>38</v>
      </c>
      <c r="I22" s="44">
        <v>15.6</v>
      </c>
      <c r="J22" s="44" t="s">
        <v>45</v>
      </c>
      <c r="K22" s="44" t="s">
        <v>40</v>
      </c>
    </row>
    <row r="23" customHeight="1" spans="1:11">
      <c r="A23" s="44">
        <v>20</v>
      </c>
      <c r="B23" s="44" t="s">
        <v>103</v>
      </c>
      <c r="C23" s="44" t="s">
        <v>104</v>
      </c>
      <c r="D23" s="44"/>
      <c r="E23" s="44" t="s">
        <v>96</v>
      </c>
      <c r="F23" s="44" t="s">
        <v>44</v>
      </c>
      <c r="G23" s="66">
        <v>44533</v>
      </c>
      <c r="H23" s="44" t="s">
        <v>38</v>
      </c>
      <c r="I23" s="44">
        <v>2.67</v>
      </c>
      <c r="J23" s="44" t="s">
        <v>45</v>
      </c>
      <c r="K23" s="44" t="s">
        <v>40</v>
      </c>
    </row>
    <row r="24" customHeight="1" spans="1:11">
      <c r="A24" s="44">
        <v>21</v>
      </c>
      <c r="B24" s="44" t="s">
        <v>105</v>
      </c>
      <c r="C24" s="44" t="s">
        <v>106</v>
      </c>
      <c r="D24" s="44" t="s">
        <v>107</v>
      </c>
      <c r="E24" s="44" t="s">
        <v>108</v>
      </c>
      <c r="F24" s="44" t="s">
        <v>44</v>
      </c>
      <c r="G24" s="66">
        <v>44473</v>
      </c>
      <c r="H24" s="44" t="s">
        <v>38</v>
      </c>
      <c r="I24" s="44">
        <v>1.11</v>
      </c>
      <c r="J24" s="44" t="s">
        <v>45</v>
      </c>
      <c r="K24" s="44" t="s">
        <v>40</v>
      </c>
    </row>
    <row r="25" customHeight="1" spans="1:11">
      <c r="A25" s="44">
        <v>22</v>
      </c>
      <c r="B25" s="44" t="s">
        <v>109</v>
      </c>
      <c r="C25" s="44" t="s">
        <v>110</v>
      </c>
      <c r="D25" s="44"/>
      <c r="E25" s="44" t="s">
        <v>111</v>
      </c>
      <c r="F25" s="44" t="s">
        <v>37</v>
      </c>
      <c r="G25" s="66">
        <v>44501</v>
      </c>
      <c r="H25" s="44" t="s">
        <v>38</v>
      </c>
      <c r="I25" s="44">
        <v>3.39</v>
      </c>
      <c r="J25" s="44" t="s">
        <v>39</v>
      </c>
      <c r="K25" s="44" t="s">
        <v>40</v>
      </c>
    </row>
    <row r="26" s="223" customFormat="1" customHeight="1" spans="1:11">
      <c r="A26" s="44">
        <v>23</v>
      </c>
      <c r="B26" s="44" t="s">
        <v>112</v>
      </c>
      <c r="C26" s="44" t="s">
        <v>113</v>
      </c>
      <c r="D26" s="44"/>
      <c r="E26" s="44" t="s">
        <v>114</v>
      </c>
      <c r="F26" s="44" t="s">
        <v>44</v>
      </c>
      <c r="G26" s="66">
        <v>44372</v>
      </c>
      <c r="H26" s="44" t="s">
        <v>38</v>
      </c>
      <c r="I26" s="44">
        <v>1.33</v>
      </c>
      <c r="J26" s="44" t="s">
        <v>45</v>
      </c>
      <c r="K26" s="44" t="s">
        <v>40</v>
      </c>
    </row>
    <row r="27" s="223" customFormat="1" customHeight="1" spans="1:11">
      <c r="A27" s="44">
        <v>24</v>
      </c>
      <c r="B27" s="44" t="s">
        <v>115</v>
      </c>
      <c r="C27" s="44" t="s">
        <v>116</v>
      </c>
      <c r="D27" s="44"/>
      <c r="E27" s="44" t="s">
        <v>114</v>
      </c>
      <c r="F27" s="44" t="s">
        <v>44</v>
      </c>
      <c r="G27" s="66">
        <v>44501</v>
      </c>
      <c r="H27" s="44" t="s">
        <v>38</v>
      </c>
      <c r="I27" s="44">
        <v>1.33</v>
      </c>
      <c r="J27" s="44" t="s">
        <v>45</v>
      </c>
      <c r="K27" s="44" t="s">
        <v>40</v>
      </c>
    </row>
    <row r="28" customHeight="1" spans="1:11">
      <c r="A28" s="44">
        <v>25</v>
      </c>
      <c r="B28" s="44" t="s">
        <v>117</v>
      </c>
      <c r="C28" s="44" t="s">
        <v>118</v>
      </c>
      <c r="D28" s="44"/>
      <c r="E28" s="44" t="s">
        <v>119</v>
      </c>
      <c r="F28" s="44" t="s">
        <v>44</v>
      </c>
      <c r="G28" s="66">
        <v>44409</v>
      </c>
      <c r="H28" s="44" t="s">
        <v>38</v>
      </c>
      <c r="I28" s="44">
        <v>1.33</v>
      </c>
      <c r="J28" s="44" t="s">
        <v>45</v>
      </c>
      <c r="K28" s="44" t="s">
        <v>40</v>
      </c>
    </row>
    <row r="29" customHeight="1" spans="1:11">
      <c r="A29" s="44">
        <v>26</v>
      </c>
      <c r="B29" s="44" t="s">
        <v>120</v>
      </c>
      <c r="C29" s="44" t="s">
        <v>121</v>
      </c>
      <c r="D29" s="44"/>
      <c r="E29" s="44" t="s">
        <v>119</v>
      </c>
      <c r="F29" s="44" t="s">
        <v>44</v>
      </c>
      <c r="G29" s="66">
        <v>44434</v>
      </c>
      <c r="H29" s="44" t="s">
        <v>38</v>
      </c>
      <c r="I29" s="44">
        <v>1.33</v>
      </c>
      <c r="J29" s="44" t="s">
        <v>45</v>
      </c>
      <c r="K29" s="44" t="s">
        <v>40</v>
      </c>
    </row>
    <row r="30" customHeight="1" spans="1:11">
      <c r="A30" s="44">
        <v>27</v>
      </c>
      <c r="B30" s="44" t="s">
        <v>122</v>
      </c>
      <c r="C30" s="44" t="s">
        <v>123</v>
      </c>
      <c r="D30" s="44"/>
      <c r="E30" s="44" t="s">
        <v>124</v>
      </c>
      <c r="F30" s="44" t="s">
        <v>44</v>
      </c>
      <c r="G30" s="66">
        <v>44409</v>
      </c>
      <c r="H30" s="44" t="s">
        <v>38</v>
      </c>
      <c r="I30" s="44">
        <v>2.67</v>
      </c>
      <c r="J30" s="44" t="s">
        <v>45</v>
      </c>
      <c r="K30" s="44" t="s">
        <v>40</v>
      </c>
    </row>
    <row r="31" customHeight="1" spans="1:11">
      <c r="A31" s="44">
        <v>28</v>
      </c>
      <c r="B31" s="44" t="s">
        <v>125</v>
      </c>
      <c r="C31" s="44" t="s">
        <v>126</v>
      </c>
      <c r="D31" s="44"/>
      <c r="E31" s="44" t="s">
        <v>127</v>
      </c>
      <c r="F31" s="44" t="s">
        <v>44</v>
      </c>
      <c r="G31" s="66">
        <v>44409</v>
      </c>
      <c r="H31" s="44" t="s">
        <v>38</v>
      </c>
      <c r="I31" s="44">
        <v>1.33</v>
      </c>
      <c r="J31" s="44" t="s">
        <v>45</v>
      </c>
      <c r="K31" s="44" t="s">
        <v>40</v>
      </c>
    </row>
    <row r="32" customHeight="1" spans="1:11">
      <c r="A32" s="44">
        <v>29</v>
      </c>
      <c r="B32" s="44" t="s">
        <v>128</v>
      </c>
      <c r="C32" s="44" t="s">
        <v>129</v>
      </c>
      <c r="D32" s="44"/>
      <c r="E32" s="44" t="s">
        <v>130</v>
      </c>
      <c r="F32" s="44" t="s">
        <v>44</v>
      </c>
      <c r="G32" s="66">
        <v>44410</v>
      </c>
      <c r="H32" s="44" t="s">
        <v>38</v>
      </c>
      <c r="I32" s="44">
        <v>2</v>
      </c>
      <c r="J32" s="44" t="s">
        <v>45</v>
      </c>
      <c r="K32" s="44" t="s">
        <v>40</v>
      </c>
    </row>
    <row r="33" customHeight="1" spans="1:11">
      <c r="A33" s="44">
        <v>30</v>
      </c>
      <c r="B33" s="44" t="s">
        <v>131</v>
      </c>
      <c r="C33" s="44" t="s">
        <v>132</v>
      </c>
      <c r="D33" s="44"/>
      <c r="E33" s="44" t="s">
        <v>133</v>
      </c>
      <c r="F33" s="44" t="s">
        <v>44</v>
      </c>
      <c r="G33" s="66">
        <v>44409</v>
      </c>
      <c r="H33" s="44" t="s">
        <v>38</v>
      </c>
      <c r="I33" s="44">
        <v>2.67</v>
      </c>
      <c r="J33" s="44" t="s">
        <v>45</v>
      </c>
      <c r="K33" s="44" t="s">
        <v>40</v>
      </c>
    </row>
    <row r="34" customHeight="1" spans="1:11">
      <c r="A34" s="44">
        <v>31</v>
      </c>
      <c r="B34" s="44" t="s">
        <v>134</v>
      </c>
      <c r="C34" s="44" t="s">
        <v>135</v>
      </c>
      <c r="D34" s="44"/>
      <c r="E34" s="44" t="s">
        <v>136</v>
      </c>
      <c r="F34" s="44" t="s">
        <v>44</v>
      </c>
      <c r="G34" s="66">
        <v>44412</v>
      </c>
      <c r="H34" s="44" t="s">
        <v>38</v>
      </c>
      <c r="I34" s="44">
        <v>2</v>
      </c>
      <c r="J34" s="44" t="s">
        <v>45</v>
      </c>
      <c r="K34" s="44" t="s">
        <v>40</v>
      </c>
    </row>
    <row r="35" customHeight="1" spans="1:11">
      <c r="A35" s="44">
        <v>32</v>
      </c>
      <c r="B35" s="44" t="s">
        <v>137</v>
      </c>
      <c r="C35" s="44" t="s">
        <v>138</v>
      </c>
      <c r="D35" s="44"/>
      <c r="E35" s="44" t="s">
        <v>139</v>
      </c>
      <c r="F35" s="44" t="s">
        <v>44</v>
      </c>
      <c r="G35" s="66">
        <v>44413</v>
      </c>
      <c r="H35" s="44" t="s">
        <v>38</v>
      </c>
      <c r="I35" s="44">
        <v>4.67</v>
      </c>
      <c r="J35" s="44" t="s">
        <v>45</v>
      </c>
      <c r="K35" s="44" t="s">
        <v>40</v>
      </c>
    </row>
    <row r="36" customHeight="1" spans="1:11">
      <c r="A36" s="44">
        <v>33</v>
      </c>
      <c r="B36" s="44" t="s">
        <v>140</v>
      </c>
      <c r="C36" s="44" t="s">
        <v>141</v>
      </c>
      <c r="D36" s="44"/>
      <c r="E36" s="44" t="s">
        <v>142</v>
      </c>
      <c r="F36" s="44" t="s">
        <v>44</v>
      </c>
      <c r="G36" s="66">
        <v>44501</v>
      </c>
      <c r="H36" s="44" t="s">
        <v>38</v>
      </c>
      <c r="I36" s="44">
        <v>1.33</v>
      </c>
      <c r="J36" s="44" t="s">
        <v>45</v>
      </c>
      <c r="K36" s="44" t="s">
        <v>40</v>
      </c>
    </row>
    <row r="37" customHeight="1" spans="1:11">
      <c r="A37" s="44">
        <v>34</v>
      </c>
      <c r="B37" s="44" t="s">
        <v>143</v>
      </c>
      <c r="C37" s="44" t="s">
        <v>144</v>
      </c>
      <c r="D37" s="44"/>
      <c r="E37" s="44" t="s">
        <v>145</v>
      </c>
      <c r="F37" s="44" t="s">
        <v>44</v>
      </c>
      <c r="G37" s="66">
        <v>44440</v>
      </c>
      <c r="H37" s="44" t="s">
        <v>38</v>
      </c>
      <c r="I37" s="44">
        <v>0.67</v>
      </c>
      <c r="J37" s="44" t="s">
        <v>45</v>
      </c>
      <c r="K37" s="44" t="s">
        <v>40</v>
      </c>
    </row>
    <row r="38" customHeight="1" spans="1:11">
      <c r="A38" s="44">
        <v>35</v>
      </c>
      <c r="B38" s="44" t="s">
        <v>146</v>
      </c>
      <c r="C38" s="44" t="s">
        <v>147</v>
      </c>
      <c r="D38" s="44"/>
      <c r="E38" s="44" t="s">
        <v>148</v>
      </c>
      <c r="F38" s="44" t="s">
        <v>44</v>
      </c>
      <c r="G38" s="66">
        <v>44409</v>
      </c>
      <c r="H38" s="44" t="s">
        <v>38</v>
      </c>
      <c r="I38" s="44">
        <v>0.67</v>
      </c>
      <c r="J38" s="44" t="s">
        <v>45</v>
      </c>
      <c r="K38" s="44" t="s">
        <v>40</v>
      </c>
    </row>
    <row r="39" customHeight="1" spans="1:11">
      <c r="A39" s="44">
        <v>36</v>
      </c>
      <c r="B39" s="44" t="s">
        <v>149</v>
      </c>
      <c r="C39" s="44" t="s">
        <v>150</v>
      </c>
      <c r="D39" s="44"/>
      <c r="E39" s="44" t="s">
        <v>151</v>
      </c>
      <c r="F39" s="44" t="s">
        <v>44</v>
      </c>
      <c r="G39" s="66">
        <v>44409</v>
      </c>
      <c r="H39" s="44" t="s">
        <v>38</v>
      </c>
      <c r="I39" s="44">
        <v>0.67</v>
      </c>
      <c r="J39" s="44" t="s">
        <v>45</v>
      </c>
      <c r="K39" s="44" t="s">
        <v>40</v>
      </c>
    </row>
    <row r="40" customHeight="1" spans="1:11">
      <c r="A40" s="44">
        <v>37</v>
      </c>
      <c r="B40" s="44" t="s">
        <v>152</v>
      </c>
      <c r="C40" s="44" t="s">
        <v>153</v>
      </c>
      <c r="D40" s="44"/>
      <c r="E40" s="44" t="s">
        <v>154</v>
      </c>
      <c r="F40" s="44" t="s">
        <v>44</v>
      </c>
      <c r="G40" s="66">
        <v>44440</v>
      </c>
      <c r="H40" s="44" t="s">
        <v>38</v>
      </c>
      <c r="I40" s="44">
        <v>13.33</v>
      </c>
      <c r="J40" s="44" t="s">
        <v>45</v>
      </c>
      <c r="K40" s="44" t="s">
        <v>40</v>
      </c>
    </row>
    <row r="41" ht="48.75" customHeight="1" spans="1:11">
      <c r="A41" s="44">
        <v>38</v>
      </c>
      <c r="B41" s="44" t="s">
        <v>155</v>
      </c>
      <c r="C41" s="44" t="s">
        <v>156</v>
      </c>
      <c r="D41" s="44"/>
      <c r="E41" s="44" t="s">
        <v>157</v>
      </c>
      <c r="F41" s="44" t="s">
        <v>158</v>
      </c>
      <c r="G41" s="66">
        <v>44348</v>
      </c>
      <c r="H41" s="44" t="s">
        <v>38</v>
      </c>
      <c r="I41" s="44">
        <v>0.81</v>
      </c>
      <c r="J41" s="44" t="s">
        <v>39</v>
      </c>
      <c r="K41" s="44" t="s">
        <v>40</v>
      </c>
    </row>
    <row r="42" customHeight="1" spans="1:11">
      <c r="A42" s="44">
        <v>39</v>
      </c>
      <c r="B42" s="44" t="s">
        <v>159</v>
      </c>
      <c r="C42" s="44" t="s">
        <v>160</v>
      </c>
      <c r="D42" s="44"/>
      <c r="E42" s="44" t="s">
        <v>161</v>
      </c>
      <c r="F42" s="44" t="s">
        <v>37</v>
      </c>
      <c r="G42" s="66">
        <v>44531</v>
      </c>
      <c r="H42" s="44" t="s">
        <v>38</v>
      </c>
      <c r="I42" s="44">
        <v>3.76</v>
      </c>
      <c r="J42" s="44" t="s">
        <v>45</v>
      </c>
      <c r="K42" s="44" t="s">
        <v>40</v>
      </c>
    </row>
    <row r="43" customHeight="1" spans="1:11">
      <c r="A43" s="44">
        <v>40</v>
      </c>
      <c r="B43" s="44" t="s">
        <v>162</v>
      </c>
      <c r="C43" s="44" t="s">
        <v>163</v>
      </c>
      <c r="D43" s="44"/>
      <c r="E43" s="44" t="s">
        <v>164</v>
      </c>
      <c r="F43" s="44" t="s">
        <v>37</v>
      </c>
      <c r="G43" s="66">
        <v>44501</v>
      </c>
      <c r="H43" s="44" t="s">
        <v>38</v>
      </c>
      <c r="I43" s="44">
        <v>2.21</v>
      </c>
      <c r="J43" s="44" t="s">
        <v>39</v>
      </c>
      <c r="K43" s="44" t="s">
        <v>40</v>
      </c>
    </row>
    <row r="44" customHeight="1" spans="1:11">
      <c r="A44" s="44">
        <v>41</v>
      </c>
      <c r="B44" s="44" t="s">
        <v>165</v>
      </c>
      <c r="C44" s="44" t="s">
        <v>166</v>
      </c>
      <c r="D44" s="44" t="s">
        <v>167</v>
      </c>
      <c r="E44" s="44" t="s">
        <v>168</v>
      </c>
      <c r="F44" s="44" t="s">
        <v>37</v>
      </c>
      <c r="G44" s="66">
        <v>44409</v>
      </c>
      <c r="H44" s="44" t="s">
        <v>38</v>
      </c>
      <c r="I44" s="44">
        <v>10</v>
      </c>
      <c r="J44" s="44" t="s">
        <v>45</v>
      </c>
      <c r="K44" s="44" t="s">
        <v>40</v>
      </c>
    </row>
    <row r="45" customHeight="1" spans="1:11">
      <c r="A45" s="44">
        <v>42</v>
      </c>
      <c r="B45" s="44" t="s">
        <v>169</v>
      </c>
      <c r="C45" s="44" t="s">
        <v>170</v>
      </c>
      <c r="D45" s="44"/>
      <c r="E45" s="44" t="s">
        <v>171</v>
      </c>
      <c r="F45" s="44" t="s">
        <v>172</v>
      </c>
      <c r="G45" s="66">
        <v>44369</v>
      </c>
      <c r="H45" s="44" t="s">
        <v>173</v>
      </c>
      <c r="I45" s="44">
        <v>4</v>
      </c>
      <c r="J45" s="44" t="s">
        <v>39</v>
      </c>
      <c r="K45" s="44" t="s">
        <v>70</v>
      </c>
    </row>
    <row r="46" customHeight="1" spans="1:11">
      <c r="A46" s="44">
        <v>43</v>
      </c>
      <c r="B46" s="44" t="s">
        <v>174</v>
      </c>
      <c r="C46" s="44" t="s">
        <v>175</v>
      </c>
      <c r="D46" s="44"/>
      <c r="E46" s="44" t="s">
        <v>176</v>
      </c>
      <c r="F46" s="44" t="s">
        <v>69</v>
      </c>
      <c r="G46" s="66">
        <v>44370</v>
      </c>
      <c r="H46" s="44" t="s">
        <v>173</v>
      </c>
      <c r="I46" s="44">
        <v>0.12</v>
      </c>
      <c r="J46" s="44" t="s">
        <v>45</v>
      </c>
      <c r="K46" s="44" t="s">
        <v>70</v>
      </c>
    </row>
    <row r="47" ht="48.75" customHeight="1" spans="1:11">
      <c r="A47" s="44">
        <v>44</v>
      </c>
      <c r="B47" s="44" t="s">
        <v>177</v>
      </c>
      <c r="C47" s="44" t="s">
        <v>178</v>
      </c>
      <c r="D47" s="44"/>
      <c r="E47" s="44" t="s">
        <v>176</v>
      </c>
      <c r="F47" s="44" t="s">
        <v>69</v>
      </c>
      <c r="G47" s="66">
        <v>44340</v>
      </c>
      <c r="H47" s="44" t="s">
        <v>173</v>
      </c>
      <c r="I47" s="44">
        <v>0.82</v>
      </c>
      <c r="J47" s="44" t="s">
        <v>45</v>
      </c>
      <c r="K47" s="44" t="s">
        <v>70</v>
      </c>
    </row>
    <row r="48" customHeight="1" spans="1:11">
      <c r="A48" s="44">
        <v>45</v>
      </c>
      <c r="B48" s="44" t="s">
        <v>179</v>
      </c>
      <c r="C48" s="44" t="s">
        <v>180</v>
      </c>
      <c r="D48" s="44"/>
      <c r="E48" s="44" t="s">
        <v>176</v>
      </c>
      <c r="F48" s="44" t="s">
        <v>172</v>
      </c>
      <c r="G48" s="66">
        <v>44336</v>
      </c>
      <c r="H48" s="44" t="s">
        <v>173</v>
      </c>
      <c r="I48" s="44">
        <v>0.5</v>
      </c>
      <c r="J48" s="44" t="s">
        <v>45</v>
      </c>
      <c r="K48" s="44" t="s">
        <v>70</v>
      </c>
    </row>
    <row r="49" customHeight="1" spans="1:11">
      <c r="A49" s="44">
        <v>46</v>
      </c>
      <c r="B49" s="44" t="s">
        <v>181</v>
      </c>
      <c r="C49" s="44" t="s">
        <v>182</v>
      </c>
      <c r="D49" s="44"/>
      <c r="E49" s="44" t="s">
        <v>183</v>
      </c>
      <c r="F49" s="44" t="s">
        <v>184</v>
      </c>
      <c r="G49" s="66">
        <v>44336</v>
      </c>
      <c r="H49" s="44" t="s">
        <v>173</v>
      </c>
      <c r="I49" s="44">
        <v>5.4</v>
      </c>
      <c r="J49" s="44" t="s">
        <v>45</v>
      </c>
      <c r="K49" s="44" t="s">
        <v>70</v>
      </c>
    </row>
    <row r="50" customHeight="1" spans="1:11">
      <c r="A50" s="44">
        <v>47</v>
      </c>
      <c r="B50" s="44" t="s">
        <v>185</v>
      </c>
      <c r="C50" s="44" t="s">
        <v>186</v>
      </c>
      <c r="D50" s="44"/>
      <c r="E50" s="44" t="s">
        <v>187</v>
      </c>
      <c r="F50" s="44" t="s">
        <v>172</v>
      </c>
      <c r="G50" s="66">
        <v>44336</v>
      </c>
      <c r="H50" s="44" t="s">
        <v>173</v>
      </c>
      <c r="I50" s="44">
        <v>0.04</v>
      </c>
      <c r="J50" s="44" t="s">
        <v>45</v>
      </c>
      <c r="K50" s="44" t="s">
        <v>70</v>
      </c>
    </row>
    <row r="51" customHeight="1" spans="1:11">
      <c r="A51" s="44">
        <v>48</v>
      </c>
      <c r="B51" s="44" t="s">
        <v>188</v>
      </c>
      <c r="C51" s="44" t="s">
        <v>189</v>
      </c>
      <c r="D51" s="44" t="s">
        <v>48</v>
      </c>
      <c r="E51" s="44" t="s">
        <v>190</v>
      </c>
      <c r="F51" s="44" t="s">
        <v>44</v>
      </c>
      <c r="G51" s="66">
        <v>44466</v>
      </c>
      <c r="H51" s="44" t="s">
        <v>38</v>
      </c>
      <c r="I51" s="44">
        <v>13.33</v>
      </c>
      <c r="J51" s="44" t="s">
        <v>45</v>
      </c>
      <c r="K51" s="44" t="s">
        <v>40</v>
      </c>
    </row>
    <row r="52" ht="36" spans="1:11">
      <c r="A52" s="44">
        <v>49</v>
      </c>
      <c r="B52" s="44" t="s">
        <v>191</v>
      </c>
      <c r="C52" s="44" t="s">
        <v>192</v>
      </c>
      <c r="D52" s="44" t="s">
        <v>48</v>
      </c>
      <c r="E52" s="44" t="s">
        <v>193</v>
      </c>
      <c r="F52" s="44" t="s">
        <v>44</v>
      </c>
      <c r="G52" s="66">
        <v>44405</v>
      </c>
      <c r="H52" s="44" t="s">
        <v>38</v>
      </c>
      <c r="I52" s="44">
        <v>12.93</v>
      </c>
      <c r="J52" s="44" t="s">
        <v>39</v>
      </c>
      <c r="K52" s="44" t="s">
        <v>40</v>
      </c>
    </row>
    <row r="53" customHeight="1" spans="1:11">
      <c r="A53" s="44">
        <v>50</v>
      </c>
      <c r="B53" s="44" t="s">
        <v>194</v>
      </c>
      <c r="C53" s="44" t="s">
        <v>195</v>
      </c>
      <c r="D53" s="44"/>
      <c r="E53" s="44" t="s">
        <v>196</v>
      </c>
      <c r="F53" s="44" t="s">
        <v>172</v>
      </c>
      <c r="G53" s="66">
        <v>44434</v>
      </c>
      <c r="H53" s="44" t="s">
        <v>173</v>
      </c>
      <c r="I53" s="44">
        <v>0.16</v>
      </c>
      <c r="J53" s="44" t="s">
        <v>45</v>
      </c>
      <c r="K53" s="44" t="s">
        <v>70</v>
      </c>
    </row>
    <row r="54" customHeight="1" spans="1:11">
      <c r="A54" s="44">
        <v>51</v>
      </c>
      <c r="B54" s="44" t="s">
        <v>197</v>
      </c>
      <c r="C54" s="44" t="s">
        <v>198</v>
      </c>
      <c r="D54" s="44" t="s">
        <v>48</v>
      </c>
      <c r="E54" s="44" t="s">
        <v>199</v>
      </c>
      <c r="F54" s="44" t="s">
        <v>44</v>
      </c>
      <c r="G54" s="66">
        <v>44402</v>
      </c>
      <c r="H54" s="44" t="s">
        <v>38</v>
      </c>
      <c r="I54" s="44">
        <v>2</v>
      </c>
      <c r="J54" s="44" t="s">
        <v>39</v>
      </c>
      <c r="K54" s="44" t="s">
        <v>40</v>
      </c>
    </row>
    <row r="55" customHeight="1" spans="1:11">
      <c r="A55" s="44">
        <v>52</v>
      </c>
      <c r="B55" s="44" t="s">
        <v>200</v>
      </c>
      <c r="C55" s="44" t="s">
        <v>201</v>
      </c>
      <c r="D55" s="44" t="s">
        <v>48</v>
      </c>
      <c r="E55" s="44" t="s">
        <v>202</v>
      </c>
      <c r="F55" s="44" t="s">
        <v>44</v>
      </c>
      <c r="G55" s="66">
        <v>44372</v>
      </c>
      <c r="H55" s="44" t="s">
        <v>38</v>
      </c>
      <c r="I55" s="44">
        <v>0.72</v>
      </c>
      <c r="J55" s="44" t="s">
        <v>45</v>
      </c>
      <c r="K55" s="44" t="s">
        <v>40</v>
      </c>
    </row>
    <row r="56" customHeight="1" spans="1:11">
      <c r="A56" s="44">
        <v>53</v>
      </c>
      <c r="B56" s="44" t="s">
        <v>203</v>
      </c>
      <c r="C56" s="44" t="s">
        <v>204</v>
      </c>
      <c r="D56" s="44"/>
      <c r="E56" s="44" t="s">
        <v>205</v>
      </c>
      <c r="F56" s="44" t="s">
        <v>184</v>
      </c>
      <c r="G56" s="66">
        <v>44372</v>
      </c>
      <c r="H56" s="44" t="s">
        <v>173</v>
      </c>
      <c r="I56" s="44">
        <v>17.57</v>
      </c>
      <c r="J56" s="44" t="s">
        <v>39</v>
      </c>
      <c r="K56" s="44" t="s">
        <v>70</v>
      </c>
    </row>
    <row r="57" customHeight="1" spans="1:11">
      <c r="A57" s="44">
        <v>54</v>
      </c>
      <c r="B57" s="44" t="s">
        <v>206</v>
      </c>
      <c r="C57" s="44" t="s">
        <v>207</v>
      </c>
      <c r="D57" s="44"/>
      <c r="E57" s="44" t="s">
        <v>205</v>
      </c>
      <c r="F57" s="44" t="s">
        <v>184</v>
      </c>
      <c r="G57" s="66">
        <v>44372</v>
      </c>
      <c r="H57" s="44" t="s">
        <v>173</v>
      </c>
      <c r="I57" s="44">
        <v>38.07</v>
      </c>
      <c r="J57" s="44" t="s">
        <v>39</v>
      </c>
      <c r="K57" s="44" t="s">
        <v>70</v>
      </c>
    </row>
    <row r="58" customHeight="1" spans="1:11">
      <c r="A58" s="44">
        <v>55</v>
      </c>
      <c r="B58" s="44" t="s">
        <v>208</v>
      </c>
      <c r="C58" s="44" t="s">
        <v>209</v>
      </c>
      <c r="D58" s="44"/>
      <c r="E58" s="44" t="s">
        <v>210</v>
      </c>
      <c r="F58" s="44" t="s">
        <v>184</v>
      </c>
      <c r="G58" s="66">
        <v>44372</v>
      </c>
      <c r="H58" s="44" t="s">
        <v>173</v>
      </c>
      <c r="I58" s="44">
        <v>6.6</v>
      </c>
      <c r="J58" s="44" t="s">
        <v>45</v>
      </c>
      <c r="K58" s="44" t="s">
        <v>70</v>
      </c>
    </row>
    <row r="59" customHeight="1" spans="1:11">
      <c r="A59" s="44">
        <v>56</v>
      </c>
      <c r="B59" s="44" t="s">
        <v>211</v>
      </c>
      <c r="C59" s="44" t="s">
        <v>212</v>
      </c>
      <c r="D59" s="44" t="s">
        <v>213</v>
      </c>
      <c r="E59" s="44" t="s">
        <v>214</v>
      </c>
      <c r="F59" s="44" t="s">
        <v>184</v>
      </c>
      <c r="G59" s="66">
        <v>44372</v>
      </c>
      <c r="H59" s="44" t="s">
        <v>173</v>
      </c>
      <c r="I59" s="44">
        <v>1.54</v>
      </c>
      <c r="J59" s="44" t="s">
        <v>45</v>
      </c>
      <c r="K59" s="44" t="s">
        <v>70</v>
      </c>
    </row>
    <row r="60" customHeight="1" spans="1:11">
      <c r="A60" s="44">
        <v>57</v>
      </c>
      <c r="B60" s="44" t="s">
        <v>215</v>
      </c>
      <c r="C60" s="44" t="s">
        <v>216</v>
      </c>
      <c r="D60" s="44"/>
      <c r="E60" s="44" t="s">
        <v>217</v>
      </c>
      <c r="F60" s="44" t="s">
        <v>184</v>
      </c>
      <c r="G60" s="66">
        <v>44372</v>
      </c>
      <c r="H60" s="44" t="s">
        <v>173</v>
      </c>
      <c r="I60" s="44">
        <v>2.55</v>
      </c>
      <c r="J60" s="44" t="s">
        <v>45</v>
      </c>
      <c r="K60" s="44" t="s">
        <v>70</v>
      </c>
    </row>
    <row r="61" customHeight="1" spans="1:11">
      <c r="A61" s="44">
        <v>58</v>
      </c>
      <c r="B61" s="44" t="s">
        <v>218</v>
      </c>
      <c r="C61" s="44" t="s">
        <v>219</v>
      </c>
      <c r="D61" s="44"/>
      <c r="E61" s="44" t="s">
        <v>220</v>
      </c>
      <c r="F61" s="44" t="s">
        <v>184</v>
      </c>
      <c r="G61" s="66">
        <v>44372</v>
      </c>
      <c r="H61" s="44" t="s">
        <v>173</v>
      </c>
      <c r="I61" s="44">
        <v>1.87</v>
      </c>
      <c r="J61" s="44" t="s">
        <v>45</v>
      </c>
      <c r="K61" s="44" t="s">
        <v>70</v>
      </c>
    </row>
    <row r="62" customHeight="1" spans="1:11">
      <c r="A62" s="44">
        <v>59</v>
      </c>
      <c r="B62" s="44" t="s">
        <v>221</v>
      </c>
      <c r="C62" s="44" t="s">
        <v>222</v>
      </c>
      <c r="D62" s="44"/>
      <c r="E62" s="44" t="s">
        <v>96</v>
      </c>
      <c r="F62" s="44" t="s">
        <v>44</v>
      </c>
      <c r="G62" s="66">
        <v>44532</v>
      </c>
      <c r="H62" s="44" t="s">
        <v>38</v>
      </c>
      <c r="I62" s="44">
        <v>2</v>
      </c>
      <c r="J62" s="44" t="s">
        <v>45</v>
      </c>
      <c r="K62" s="44" t="s">
        <v>40</v>
      </c>
    </row>
    <row r="63" ht="49.5" customHeight="1" spans="1:11">
      <c r="A63" s="44">
        <v>60</v>
      </c>
      <c r="B63" s="44" t="s">
        <v>223</v>
      </c>
      <c r="C63" s="44" t="s">
        <v>224</v>
      </c>
      <c r="D63" s="44" t="s">
        <v>225</v>
      </c>
      <c r="E63" s="44" t="s">
        <v>96</v>
      </c>
      <c r="F63" s="44" t="s">
        <v>44</v>
      </c>
      <c r="G63" s="66">
        <v>44505</v>
      </c>
      <c r="H63" s="44" t="s">
        <v>38</v>
      </c>
      <c r="I63" s="44">
        <v>5.7</v>
      </c>
      <c r="J63" s="44" t="s">
        <v>45</v>
      </c>
      <c r="K63" s="44" t="s">
        <v>40</v>
      </c>
    </row>
    <row r="64" customHeight="1" spans="1:11">
      <c r="A64" s="44">
        <v>61</v>
      </c>
      <c r="B64" s="44" t="s">
        <v>226</v>
      </c>
      <c r="C64" s="44" t="s">
        <v>227</v>
      </c>
      <c r="D64" s="44" t="s">
        <v>228</v>
      </c>
      <c r="E64" s="44" t="s">
        <v>96</v>
      </c>
      <c r="F64" s="44" t="s">
        <v>44</v>
      </c>
      <c r="G64" s="66">
        <v>44403</v>
      </c>
      <c r="H64" s="44" t="s">
        <v>38</v>
      </c>
      <c r="I64" s="44">
        <v>3.1</v>
      </c>
      <c r="J64" s="44" t="s">
        <v>45</v>
      </c>
      <c r="K64" s="44" t="s">
        <v>40</v>
      </c>
    </row>
    <row r="65" customHeight="1" spans="1:11">
      <c r="A65" s="44">
        <v>62</v>
      </c>
      <c r="B65" s="44" t="s">
        <v>229</v>
      </c>
      <c r="C65" s="44" t="s">
        <v>230</v>
      </c>
      <c r="D65" s="44"/>
      <c r="E65" s="44" t="s">
        <v>96</v>
      </c>
      <c r="F65" s="44" t="s">
        <v>44</v>
      </c>
      <c r="G65" s="66">
        <v>44526</v>
      </c>
      <c r="H65" s="44" t="s">
        <v>38</v>
      </c>
      <c r="I65" s="44">
        <v>2.13</v>
      </c>
      <c r="J65" s="44" t="s">
        <v>45</v>
      </c>
      <c r="K65" s="44" t="s">
        <v>40</v>
      </c>
    </row>
    <row r="66" customHeight="1" spans="1:11">
      <c r="A66" s="44">
        <v>63</v>
      </c>
      <c r="B66" s="44" t="s">
        <v>231</v>
      </c>
      <c r="C66" s="44" t="s">
        <v>232</v>
      </c>
      <c r="D66" s="44" t="s">
        <v>233</v>
      </c>
      <c r="E66" s="44" t="s">
        <v>234</v>
      </c>
      <c r="F66" s="44" t="s">
        <v>44</v>
      </c>
      <c r="G66" s="66">
        <v>44434</v>
      </c>
      <c r="H66" s="44" t="s">
        <v>38</v>
      </c>
      <c r="I66" s="44">
        <v>1.86</v>
      </c>
      <c r="J66" s="44" t="s">
        <v>45</v>
      </c>
      <c r="K66" s="44" t="s">
        <v>40</v>
      </c>
    </row>
    <row r="67" customHeight="1" spans="1:11">
      <c r="A67" s="44">
        <v>64</v>
      </c>
      <c r="B67" s="44" t="s">
        <v>235</v>
      </c>
      <c r="C67" s="44" t="s">
        <v>236</v>
      </c>
      <c r="D67" s="44"/>
      <c r="E67" s="44" t="s">
        <v>237</v>
      </c>
      <c r="F67" s="44" t="s">
        <v>238</v>
      </c>
      <c r="G67" s="66">
        <v>44348</v>
      </c>
      <c r="H67" s="44" t="s">
        <v>173</v>
      </c>
      <c r="I67" s="44">
        <v>90.52</v>
      </c>
      <c r="J67" s="44" t="s">
        <v>45</v>
      </c>
      <c r="K67" s="44" t="s">
        <v>70</v>
      </c>
    </row>
    <row r="68" customHeight="1" spans="1:11">
      <c r="A68" s="44">
        <v>65</v>
      </c>
      <c r="B68" s="44" t="s">
        <v>239</v>
      </c>
      <c r="C68" s="44" t="s">
        <v>240</v>
      </c>
      <c r="D68" s="44"/>
      <c r="E68" s="44" t="s">
        <v>241</v>
      </c>
      <c r="F68" s="44" t="s">
        <v>184</v>
      </c>
      <c r="G68" s="66">
        <v>44409</v>
      </c>
      <c r="H68" s="44" t="s">
        <v>173</v>
      </c>
      <c r="I68" s="44">
        <v>2.34</v>
      </c>
      <c r="J68" s="44" t="s">
        <v>45</v>
      </c>
      <c r="K68" s="44" t="s">
        <v>70</v>
      </c>
    </row>
    <row r="69" ht="49.5" customHeight="1" spans="1:11">
      <c r="A69" s="44">
        <v>66</v>
      </c>
      <c r="B69" s="44" t="s">
        <v>242</v>
      </c>
      <c r="C69" s="44" t="s">
        <v>243</v>
      </c>
      <c r="D69" s="44"/>
      <c r="E69" s="44" t="s">
        <v>244</v>
      </c>
      <c r="F69" s="44" t="s">
        <v>184</v>
      </c>
      <c r="G69" s="66">
        <v>44409</v>
      </c>
      <c r="H69" s="44" t="s">
        <v>173</v>
      </c>
      <c r="I69" s="44">
        <v>4.48</v>
      </c>
      <c r="J69" s="44" t="s">
        <v>45</v>
      </c>
      <c r="K69" s="44" t="s">
        <v>70</v>
      </c>
    </row>
    <row r="70" customHeight="1" spans="1:11">
      <c r="A70" s="44">
        <v>67</v>
      </c>
      <c r="B70" s="44" t="s">
        <v>245</v>
      </c>
      <c r="C70" s="44" t="s">
        <v>246</v>
      </c>
      <c r="D70" s="44"/>
      <c r="E70" s="44" t="s">
        <v>247</v>
      </c>
      <c r="F70" s="44" t="s">
        <v>78</v>
      </c>
      <c r="G70" s="66">
        <v>44531</v>
      </c>
      <c r="H70" s="44" t="s">
        <v>173</v>
      </c>
      <c r="I70" s="44">
        <v>1.29</v>
      </c>
      <c r="J70" s="44" t="s">
        <v>45</v>
      </c>
      <c r="K70" s="44" t="s">
        <v>70</v>
      </c>
    </row>
    <row r="71" customHeight="1" spans="1:11">
      <c r="A71" s="44">
        <v>68</v>
      </c>
      <c r="B71" s="44" t="s">
        <v>248</v>
      </c>
      <c r="C71" s="44" t="s">
        <v>249</v>
      </c>
      <c r="D71" s="44"/>
      <c r="E71" s="44" t="s">
        <v>250</v>
      </c>
      <c r="F71" s="44" t="s">
        <v>78</v>
      </c>
      <c r="G71" s="66">
        <v>44531</v>
      </c>
      <c r="H71" s="44" t="s">
        <v>173</v>
      </c>
      <c r="I71" s="44">
        <v>1.67</v>
      </c>
      <c r="J71" s="44" t="s">
        <v>39</v>
      </c>
      <c r="K71" s="44" t="s">
        <v>70</v>
      </c>
    </row>
    <row r="72" ht="49.5" customHeight="1" spans="1:11">
      <c r="A72" s="44">
        <v>69</v>
      </c>
      <c r="B72" s="44" t="s">
        <v>251</v>
      </c>
      <c r="C72" s="44" t="s">
        <v>252</v>
      </c>
      <c r="D72" s="44" t="s">
        <v>48</v>
      </c>
      <c r="E72" s="44" t="s">
        <v>253</v>
      </c>
      <c r="F72" s="44" t="s">
        <v>44</v>
      </c>
      <c r="G72" s="66">
        <v>44336</v>
      </c>
      <c r="H72" s="44" t="s">
        <v>38</v>
      </c>
      <c r="I72" s="44">
        <v>0.96</v>
      </c>
      <c r="J72" s="44" t="s">
        <v>45</v>
      </c>
      <c r="K72" s="44" t="s">
        <v>40</v>
      </c>
    </row>
    <row r="73" customHeight="1" spans="1:11">
      <c r="A73" s="44">
        <v>70</v>
      </c>
      <c r="B73" s="44" t="s">
        <v>254</v>
      </c>
      <c r="C73" s="44" t="s">
        <v>255</v>
      </c>
      <c r="D73" s="44"/>
      <c r="E73" s="44" t="s">
        <v>96</v>
      </c>
      <c r="F73" s="44" t="s">
        <v>44</v>
      </c>
      <c r="G73" s="66">
        <v>44378</v>
      </c>
      <c r="H73" s="44" t="s">
        <v>38</v>
      </c>
      <c r="I73" s="44">
        <v>0.8</v>
      </c>
      <c r="J73" s="44" t="s">
        <v>45</v>
      </c>
      <c r="K73" s="44" t="s">
        <v>40</v>
      </c>
    </row>
    <row r="74" customHeight="1" spans="1:11">
      <c r="A74" s="44">
        <v>71</v>
      </c>
      <c r="B74" s="44" t="s">
        <v>256</v>
      </c>
      <c r="C74" s="44" t="s">
        <v>257</v>
      </c>
      <c r="D74" s="44"/>
      <c r="E74" s="44" t="s">
        <v>96</v>
      </c>
      <c r="F74" s="44" t="s">
        <v>44</v>
      </c>
      <c r="G74" s="66">
        <v>44317</v>
      </c>
      <c r="H74" s="44" t="s">
        <v>38</v>
      </c>
      <c r="I74" s="44">
        <v>18.67</v>
      </c>
      <c r="J74" s="44" t="s">
        <v>45</v>
      </c>
      <c r="K74" s="44" t="s">
        <v>40</v>
      </c>
    </row>
    <row r="75" customHeight="1" spans="1:11">
      <c r="A75" s="44">
        <v>72</v>
      </c>
      <c r="B75" s="44" t="s">
        <v>258</v>
      </c>
      <c r="C75" s="44" t="s">
        <v>259</v>
      </c>
      <c r="D75" s="44"/>
      <c r="E75" s="44" t="s">
        <v>260</v>
      </c>
      <c r="F75" s="44" t="s">
        <v>44</v>
      </c>
      <c r="G75" s="66">
        <v>44317</v>
      </c>
      <c r="H75" s="44" t="s">
        <v>38</v>
      </c>
      <c r="I75" s="44">
        <v>2</v>
      </c>
      <c r="J75" s="44" t="s">
        <v>45</v>
      </c>
      <c r="K75" s="44" t="s">
        <v>40</v>
      </c>
    </row>
    <row r="76" customHeight="1" spans="1:11">
      <c r="A76" s="44">
        <v>73</v>
      </c>
      <c r="B76" s="44" t="s">
        <v>261</v>
      </c>
      <c r="C76" s="44" t="s">
        <v>262</v>
      </c>
      <c r="D76" s="44"/>
      <c r="E76" s="44" t="s">
        <v>263</v>
      </c>
      <c r="F76" s="44" t="s">
        <v>44</v>
      </c>
      <c r="G76" s="66">
        <v>44317</v>
      </c>
      <c r="H76" s="44" t="s">
        <v>38</v>
      </c>
      <c r="I76" s="44">
        <v>10.67</v>
      </c>
      <c r="J76" s="44" t="s">
        <v>45</v>
      </c>
      <c r="K76" s="44" t="s">
        <v>40</v>
      </c>
    </row>
    <row r="77" customHeight="1" spans="1:11">
      <c r="A77" s="44">
        <v>74</v>
      </c>
      <c r="B77" s="44" t="s">
        <v>264</v>
      </c>
      <c r="C77" s="44" t="s">
        <v>265</v>
      </c>
      <c r="D77" s="44"/>
      <c r="E77" s="44" t="s">
        <v>266</v>
      </c>
      <c r="F77" s="44" t="s">
        <v>37</v>
      </c>
      <c r="G77" s="66">
        <v>44336</v>
      </c>
      <c r="H77" s="44" t="s">
        <v>38</v>
      </c>
      <c r="I77" s="44">
        <v>4.54</v>
      </c>
      <c r="J77" s="44" t="s">
        <v>39</v>
      </c>
      <c r="K77" s="44" t="s">
        <v>40</v>
      </c>
    </row>
    <row r="78" customHeight="1" spans="1:11">
      <c r="A78" s="44">
        <v>75</v>
      </c>
      <c r="B78" s="44" t="s">
        <v>267</v>
      </c>
      <c r="C78" s="44" t="s">
        <v>268</v>
      </c>
      <c r="D78" s="44" t="s">
        <v>269</v>
      </c>
      <c r="E78" s="44" t="s">
        <v>270</v>
      </c>
      <c r="F78" s="44" t="s">
        <v>37</v>
      </c>
      <c r="G78" s="66">
        <v>44403</v>
      </c>
      <c r="H78" s="44" t="s">
        <v>38</v>
      </c>
      <c r="I78" s="44">
        <v>1.44</v>
      </c>
      <c r="J78" s="44" t="s">
        <v>45</v>
      </c>
      <c r="K78" s="44" t="s">
        <v>40</v>
      </c>
    </row>
    <row r="79" customHeight="1" spans="1:11">
      <c r="A79" s="44">
        <v>76</v>
      </c>
      <c r="B79" s="44" t="s">
        <v>271</v>
      </c>
      <c r="C79" s="44" t="s">
        <v>272</v>
      </c>
      <c r="D79" s="44"/>
      <c r="E79" s="44" t="s">
        <v>273</v>
      </c>
      <c r="F79" s="44" t="s">
        <v>37</v>
      </c>
      <c r="G79" s="66">
        <v>44501</v>
      </c>
      <c r="H79" s="44" t="s">
        <v>38</v>
      </c>
      <c r="I79" s="44">
        <v>6.33</v>
      </c>
      <c r="J79" s="44" t="s">
        <v>39</v>
      </c>
      <c r="K79" s="44" t="s">
        <v>40</v>
      </c>
    </row>
    <row r="80" customHeight="1" spans="1:11">
      <c r="A80" s="44">
        <v>77</v>
      </c>
      <c r="B80" s="44" t="s">
        <v>274</v>
      </c>
      <c r="C80" s="44" t="s">
        <v>275</v>
      </c>
      <c r="D80" s="44"/>
      <c r="E80" s="44" t="s">
        <v>276</v>
      </c>
      <c r="F80" s="44" t="s">
        <v>37</v>
      </c>
      <c r="G80" s="66">
        <v>44531</v>
      </c>
      <c r="H80" s="44" t="s">
        <v>38</v>
      </c>
      <c r="I80" s="44">
        <v>0.93</v>
      </c>
      <c r="J80" s="44" t="s">
        <v>39</v>
      </c>
      <c r="K80" s="44" t="s">
        <v>40</v>
      </c>
    </row>
    <row r="81" customHeight="1" spans="1:11">
      <c r="A81" s="44">
        <v>78</v>
      </c>
      <c r="B81" s="44" t="s">
        <v>277</v>
      </c>
      <c r="C81" s="44" t="s">
        <v>278</v>
      </c>
      <c r="D81" s="44"/>
      <c r="E81" s="44" t="s">
        <v>279</v>
      </c>
      <c r="F81" s="44" t="s">
        <v>37</v>
      </c>
      <c r="G81" s="66">
        <v>44336</v>
      </c>
      <c r="H81" s="44" t="s">
        <v>38</v>
      </c>
      <c r="I81" s="44">
        <v>0.11</v>
      </c>
      <c r="J81" s="44" t="s">
        <v>39</v>
      </c>
      <c r="K81" s="44" t="s">
        <v>40</v>
      </c>
    </row>
    <row r="82" customHeight="1" spans="1:11">
      <c r="A82" s="44">
        <v>79</v>
      </c>
      <c r="B82" s="44" t="s">
        <v>280</v>
      </c>
      <c r="C82" s="44" t="s">
        <v>281</v>
      </c>
      <c r="D82" s="44"/>
      <c r="E82" s="44" t="s">
        <v>282</v>
      </c>
      <c r="F82" s="44" t="s">
        <v>37</v>
      </c>
      <c r="G82" s="66">
        <v>44336</v>
      </c>
      <c r="H82" s="44" t="s">
        <v>38</v>
      </c>
      <c r="I82" s="44">
        <v>2.32</v>
      </c>
      <c r="J82" s="44" t="s">
        <v>39</v>
      </c>
      <c r="K82" s="44" t="s">
        <v>40</v>
      </c>
    </row>
    <row r="83" customHeight="1" spans="1:11">
      <c r="A83" s="44">
        <v>80</v>
      </c>
      <c r="B83" s="44" t="s">
        <v>283</v>
      </c>
      <c r="C83" s="44" t="s">
        <v>284</v>
      </c>
      <c r="D83" s="44"/>
      <c r="E83" s="44" t="s">
        <v>161</v>
      </c>
      <c r="F83" s="44" t="s">
        <v>37</v>
      </c>
      <c r="G83" s="66">
        <v>44531</v>
      </c>
      <c r="H83" s="44" t="s">
        <v>38</v>
      </c>
      <c r="I83" s="44">
        <v>1.58</v>
      </c>
      <c r="J83" s="44" t="s">
        <v>45</v>
      </c>
      <c r="K83" s="44" t="s">
        <v>40</v>
      </c>
    </row>
    <row r="84" customHeight="1" spans="1:11">
      <c r="A84" s="44">
        <v>81</v>
      </c>
      <c r="B84" s="44" t="s">
        <v>285</v>
      </c>
      <c r="C84" s="44" t="s">
        <v>286</v>
      </c>
      <c r="D84" s="44"/>
      <c r="E84" s="44" t="s">
        <v>287</v>
      </c>
      <c r="F84" s="44" t="s">
        <v>37</v>
      </c>
      <c r="G84" s="66">
        <v>44336</v>
      </c>
      <c r="H84" s="44" t="s">
        <v>38</v>
      </c>
      <c r="I84" s="44">
        <v>5.93</v>
      </c>
      <c r="J84" s="44" t="s">
        <v>45</v>
      </c>
      <c r="K84" s="44" t="s">
        <v>40</v>
      </c>
    </row>
    <row r="85" customHeight="1" spans="1:11">
      <c r="A85" s="44">
        <v>82</v>
      </c>
      <c r="B85" s="44" t="s">
        <v>288</v>
      </c>
      <c r="C85" s="44" t="s">
        <v>289</v>
      </c>
      <c r="D85" s="44"/>
      <c r="E85" s="44" t="s">
        <v>290</v>
      </c>
      <c r="F85" s="44" t="s">
        <v>37</v>
      </c>
      <c r="G85" s="66">
        <v>44378</v>
      </c>
      <c r="H85" s="44" t="s">
        <v>38</v>
      </c>
      <c r="I85" s="44">
        <v>2.95</v>
      </c>
      <c r="J85" s="44" t="s">
        <v>39</v>
      </c>
      <c r="K85" s="44" t="s">
        <v>40</v>
      </c>
    </row>
    <row r="86" customHeight="1" spans="1:11">
      <c r="A86" s="44">
        <v>83</v>
      </c>
      <c r="B86" s="44" t="s">
        <v>291</v>
      </c>
      <c r="C86" s="44" t="s">
        <v>292</v>
      </c>
      <c r="D86" s="44"/>
      <c r="E86" s="44" t="s">
        <v>293</v>
      </c>
      <c r="F86" s="44" t="s">
        <v>37</v>
      </c>
      <c r="G86" s="66">
        <v>44378</v>
      </c>
      <c r="H86" s="44" t="s">
        <v>38</v>
      </c>
      <c r="I86" s="44">
        <v>0.47</v>
      </c>
      <c r="J86" s="44" t="s">
        <v>39</v>
      </c>
      <c r="K86" s="44" t="s">
        <v>40</v>
      </c>
    </row>
    <row r="87" ht="48.75" customHeight="1" spans="1:11">
      <c r="A87" s="44">
        <v>84</v>
      </c>
      <c r="B87" s="44" t="s">
        <v>294</v>
      </c>
      <c r="C87" s="44" t="s">
        <v>295</v>
      </c>
      <c r="D87" s="44"/>
      <c r="E87" s="44" t="s">
        <v>296</v>
      </c>
      <c r="F87" s="44" t="s">
        <v>37</v>
      </c>
      <c r="G87" s="66">
        <v>44470</v>
      </c>
      <c r="H87" s="44" t="s">
        <v>38</v>
      </c>
      <c r="I87" s="44">
        <v>4</v>
      </c>
      <c r="J87" s="44" t="s">
        <v>39</v>
      </c>
      <c r="K87" s="44" t="s">
        <v>40</v>
      </c>
    </row>
    <row r="88" customHeight="1" spans="1:11">
      <c r="A88" s="44">
        <v>85</v>
      </c>
      <c r="B88" s="44" t="s">
        <v>297</v>
      </c>
      <c r="C88" s="44" t="s">
        <v>298</v>
      </c>
      <c r="D88" s="44"/>
      <c r="E88" s="44" t="s">
        <v>299</v>
      </c>
      <c r="F88" s="44" t="s">
        <v>37</v>
      </c>
      <c r="G88" s="66">
        <v>44372</v>
      </c>
      <c r="H88" s="44" t="s">
        <v>38</v>
      </c>
      <c r="I88" s="44">
        <v>5.2</v>
      </c>
      <c r="J88" s="44" t="s">
        <v>39</v>
      </c>
      <c r="K88" s="44" t="s">
        <v>40</v>
      </c>
    </row>
    <row r="89" customHeight="1" spans="1:11">
      <c r="A89" s="44">
        <v>86</v>
      </c>
      <c r="B89" s="44" t="s">
        <v>300</v>
      </c>
      <c r="C89" s="44" t="s">
        <v>301</v>
      </c>
      <c r="D89" s="44"/>
      <c r="E89" s="44" t="s">
        <v>111</v>
      </c>
      <c r="F89" s="44" t="s">
        <v>302</v>
      </c>
      <c r="G89" s="66">
        <v>44470</v>
      </c>
      <c r="H89" s="44" t="s">
        <v>38</v>
      </c>
      <c r="I89" s="44">
        <v>7.27</v>
      </c>
      <c r="J89" s="44" t="s">
        <v>39</v>
      </c>
      <c r="K89" s="44" t="s">
        <v>40</v>
      </c>
    </row>
    <row r="90" customHeight="1" spans="1:11">
      <c r="A90" s="44">
        <v>87</v>
      </c>
      <c r="B90" s="44" t="s">
        <v>303</v>
      </c>
      <c r="C90" s="44" t="s">
        <v>304</v>
      </c>
      <c r="D90" s="44" t="s">
        <v>45</v>
      </c>
      <c r="E90" s="44" t="s">
        <v>305</v>
      </c>
      <c r="F90" s="44" t="s">
        <v>37</v>
      </c>
      <c r="G90" s="66">
        <v>44531</v>
      </c>
      <c r="H90" s="44" t="s">
        <v>38</v>
      </c>
      <c r="I90" s="44">
        <v>0.23</v>
      </c>
      <c r="J90" s="44" t="s">
        <v>45</v>
      </c>
      <c r="K90" s="44" t="s">
        <v>40</v>
      </c>
    </row>
    <row r="91" customHeight="1" spans="1:11">
      <c r="A91" s="44">
        <v>88</v>
      </c>
      <c r="B91" s="44" t="s">
        <v>306</v>
      </c>
      <c r="C91" s="44" t="s">
        <v>307</v>
      </c>
      <c r="D91" s="44" t="s">
        <v>308</v>
      </c>
      <c r="E91" s="44" t="s">
        <v>309</v>
      </c>
      <c r="F91" s="44" t="s">
        <v>37</v>
      </c>
      <c r="G91" s="66">
        <v>44470</v>
      </c>
      <c r="H91" s="44" t="s">
        <v>38</v>
      </c>
      <c r="I91" s="44">
        <v>0.05</v>
      </c>
      <c r="J91" s="44" t="s">
        <v>45</v>
      </c>
      <c r="K91" s="44" t="s">
        <v>40</v>
      </c>
    </row>
    <row r="92" customHeight="1" spans="1:11">
      <c r="A92" s="44">
        <v>89</v>
      </c>
      <c r="B92" s="44" t="s">
        <v>310</v>
      </c>
      <c r="C92" s="44" t="s">
        <v>311</v>
      </c>
      <c r="D92" s="44" t="s">
        <v>308</v>
      </c>
      <c r="E92" s="44" t="s">
        <v>312</v>
      </c>
      <c r="F92" s="44" t="s">
        <v>37</v>
      </c>
      <c r="G92" s="66">
        <v>44470</v>
      </c>
      <c r="H92" s="44" t="s">
        <v>38</v>
      </c>
      <c r="I92" s="44">
        <v>3.46</v>
      </c>
      <c r="J92" s="44" t="s">
        <v>45</v>
      </c>
      <c r="K92" s="44" t="s">
        <v>40</v>
      </c>
    </row>
    <row r="93" customHeight="1" spans="1:11">
      <c r="A93" s="44">
        <v>90</v>
      </c>
      <c r="B93" s="44" t="s">
        <v>313</v>
      </c>
      <c r="C93" s="44" t="s">
        <v>314</v>
      </c>
      <c r="D93" s="44" t="s">
        <v>308</v>
      </c>
      <c r="E93" s="44" t="s">
        <v>315</v>
      </c>
      <c r="F93" s="44" t="s">
        <v>37</v>
      </c>
      <c r="G93" s="66">
        <v>44470</v>
      </c>
      <c r="H93" s="44" t="s">
        <v>38</v>
      </c>
      <c r="I93" s="44">
        <v>1.36</v>
      </c>
      <c r="J93" s="44" t="s">
        <v>45</v>
      </c>
      <c r="K93" s="44" t="s">
        <v>40</v>
      </c>
    </row>
    <row r="94" customHeight="1" spans="1:11">
      <c r="A94" s="44">
        <v>91</v>
      </c>
      <c r="B94" s="44" t="s">
        <v>316</v>
      </c>
      <c r="C94" s="44" t="s">
        <v>317</v>
      </c>
      <c r="D94" s="44" t="s">
        <v>308</v>
      </c>
      <c r="E94" s="44" t="s">
        <v>318</v>
      </c>
      <c r="F94" s="44" t="s">
        <v>37</v>
      </c>
      <c r="G94" s="66">
        <v>44470</v>
      </c>
      <c r="H94" s="44" t="s">
        <v>38</v>
      </c>
      <c r="I94" s="44">
        <v>3.08</v>
      </c>
      <c r="J94" s="44" t="s">
        <v>45</v>
      </c>
      <c r="K94" s="44" t="s">
        <v>40</v>
      </c>
    </row>
    <row r="95" customHeight="1" spans="1:11">
      <c r="A95" s="44">
        <v>92</v>
      </c>
      <c r="B95" s="44" t="s">
        <v>319</v>
      </c>
      <c r="C95" s="44" t="s">
        <v>320</v>
      </c>
      <c r="D95" s="44" t="s">
        <v>308</v>
      </c>
      <c r="E95" s="44" t="s">
        <v>321</v>
      </c>
      <c r="F95" s="44" t="s">
        <v>302</v>
      </c>
      <c r="G95" s="66">
        <v>44470</v>
      </c>
      <c r="H95" s="44" t="s">
        <v>38</v>
      </c>
      <c r="I95" s="44">
        <v>0.52</v>
      </c>
      <c r="J95" s="44" t="s">
        <v>45</v>
      </c>
      <c r="K95" s="44" t="s">
        <v>40</v>
      </c>
    </row>
    <row r="96" customHeight="1" spans="1:11">
      <c r="A96" s="44">
        <v>93</v>
      </c>
      <c r="B96" s="44" t="s">
        <v>322</v>
      </c>
      <c r="C96" s="44" t="s">
        <v>323</v>
      </c>
      <c r="D96" s="44" t="s">
        <v>308</v>
      </c>
      <c r="E96" s="44" t="s">
        <v>324</v>
      </c>
      <c r="F96" s="44" t="s">
        <v>44</v>
      </c>
      <c r="G96" s="66">
        <v>44409</v>
      </c>
      <c r="H96" s="44" t="s">
        <v>38</v>
      </c>
      <c r="I96" s="44">
        <v>0.85</v>
      </c>
      <c r="J96" s="44" t="s">
        <v>45</v>
      </c>
      <c r="K96" s="44" t="s">
        <v>40</v>
      </c>
    </row>
    <row r="97" customHeight="1" spans="1:11">
      <c r="A97" s="44">
        <v>94</v>
      </c>
      <c r="B97" s="44" t="s">
        <v>325</v>
      </c>
      <c r="C97" s="44" t="s">
        <v>326</v>
      </c>
      <c r="D97" s="44" t="s">
        <v>308</v>
      </c>
      <c r="E97" s="44" t="s">
        <v>327</v>
      </c>
      <c r="F97" s="44" t="s">
        <v>44</v>
      </c>
      <c r="G97" s="66">
        <v>44410</v>
      </c>
      <c r="H97" s="44" t="s">
        <v>38</v>
      </c>
      <c r="I97" s="44">
        <v>31.18</v>
      </c>
      <c r="J97" s="44" t="s">
        <v>45</v>
      </c>
      <c r="K97" s="44" t="s">
        <v>40</v>
      </c>
    </row>
    <row r="98" customHeight="1" spans="1:11">
      <c r="A98" s="44">
        <v>95</v>
      </c>
      <c r="B98" s="44" t="s">
        <v>328</v>
      </c>
      <c r="C98" s="44" t="s">
        <v>329</v>
      </c>
      <c r="D98" s="44" t="s">
        <v>308</v>
      </c>
      <c r="E98" s="44" t="s">
        <v>330</v>
      </c>
      <c r="F98" s="44" t="s">
        <v>44</v>
      </c>
      <c r="G98" s="66">
        <v>44411</v>
      </c>
      <c r="H98" s="44" t="s">
        <v>38</v>
      </c>
      <c r="I98" s="44">
        <v>0.87</v>
      </c>
      <c r="J98" s="44" t="s">
        <v>45</v>
      </c>
      <c r="K98" s="44" t="s">
        <v>40</v>
      </c>
    </row>
    <row r="99" customHeight="1" spans="1:11">
      <c r="A99" s="44">
        <v>96</v>
      </c>
      <c r="B99" s="44" t="s">
        <v>331</v>
      </c>
      <c r="C99" s="44" t="s">
        <v>332</v>
      </c>
      <c r="D99" s="44" t="s">
        <v>308</v>
      </c>
      <c r="E99" s="44" t="s">
        <v>333</v>
      </c>
      <c r="F99" s="44" t="s">
        <v>44</v>
      </c>
      <c r="G99" s="66">
        <v>44412</v>
      </c>
      <c r="H99" s="44" t="s">
        <v>38</v>
      </c>
      <c r="I99" s="44">
        <v>2.29</v>
      </c>
      <c r="J99" s="44" t="s">
        <v>45</v>
      </c>
      <c r="K99" s="44" t="s">
        <v>40</v>
      </c>
    </row>
    <row r="100" customHeight="1" spans="1:11">
      <c r="A100" s="44" t="s">
        <v>334</v>
      </c>
      <c r="B100" s="44"/>
      <c r="C100" s="44"/>
      <c r="D100" s="44"/>
      <c r="E100" s="44"/>
      <c r="F100" s="44"/>
      <c r="G100" s="66"/>
      <c r="H100" s="44"/>
      <c r="I100" s="44">
        <v>586.36</v>
      </c>
      <c r="J100" s="44"/>
      <c r="K100" s="44"/>
    </row>
    <row r="101" customHeight="1" spans="1:11">
      <c r="A101" s="252" t="s">
        <v>335</v>
      </c>
      <c r="B101" s="253"/>
      <c r="C101" s="253"/>
      <c r="D101" s="253"/>
      <c r="E101" s="253"/>
      <c r="F101" s="253"/>
      <c r="G101" s="253"/>
      <c r="H101" s="253"/>
      <c r="I101" s="253"/>
      <c r="J101" s="253"/>
      <c r="K101" s="254"/>
    </row>
  </sheetData>
  <mergeCells count="3">
    <mergeCell ref="A1:K1"/>
    <mergeCell ref="A2:K2"/>
    <mergeCell ref="A101:K101"/>
  </mergeCells>
  <conditionalFormatting sqref="C50:D50">
    <cfRule type="duplicateValues" dxfId="0" priority="84"/>
  </conditionalFormatting>
  <conditionalFormatting sqref="C88">
    <cfRule type="duplicateValues" dxfId="0" priority="72"/>
  </conditionalFormatting>
  <conditionalFormatting sqref="C96">
    <cfRule type="duplicateValues" dxfId="0" priority="16"/>
  </conditionalFormatting>
  <conditionalFormatting sqref="C97">
    <cfRule type="duplicateValues" dxfId="0" priority="15"/>
  </conditionalFormatting>
  <conditionalFormatting sqref="C99">
    <cfRule type="duplicateValues" dxfId="0" priority="12"/>
  </conditionalFormatting>
  <pageMargins left="0.751388888888889" right="0.751388888888889" top="1" bottom="1" header="0.5" footer="0.5"/>
  <pageSetup paperSize="9" scale="87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9"/>
  <sheetViews>
    <sheetView zoomScale="85" zoomScaleNormal="85" topLeftCell="B1" workbookViewId="0">
      <selection activeCell="H23" sqref="H23"/>
    </sheetView>
  </sheetViews>
  <sheetFormatPr defaultColWidth="9" defaultRowHeight="13.5"/>
  <cols>
    <col min="1" max="1" width="10.25" customWidth="1"/>
    <col min="2" max="2" width="7.625" customWidth="1"/>
    <col min="5" max="5" width="11" customWidth="1"/>
    <col min="6" max="6" width="9.125" customWidth="1"/>
    <col min="7" max="7" width="8.375" customWidth="1"/>
    <col min="13" max="13" width="7.625" customWidth="1"/>
    <col min="14" max="14" width="7.375" customWidth="1"/>
    <col min="15" max="15" width="7.25" customWidth="1"/>
  </cols>
  <sheetData>
    <row r="1" ht="14.25" spans="1:15">
      <c r="A1" s="234" t="s">
        <v>336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</row>
    <row r="2" ht="14.25" spans="1:15">
      <c r="A2" s="235" t="s">
        <v>337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</row>
    <row r="3" spans="1:15">
      <c r="A3" s="241" t="s">
        <v>338</v>
      </c>
      <c r="B3" s="44" t="s">
        <v>8</v>
      </c>
      <c r="C3" s="44"/>
      <c r="D3" s="44" t="s">
        <v>6</v>
      </c>
      <c r="E3" s="44" t="s">
        <v>7</v>
      </c>
      <c r="F3" s="44" t="s">
        <v>5</v>
      </c>
      <c r="G3" s="44"/>
      <c r="H3" s="44"/>
      <c r="I3" s="44"/>
      <c r="J3" s="44"/>
      <c r="K3" s="44"/>
      <c r="L3" s="44" t="s">
        <v>339</v>
      </c>
      <c r="M3" s="44" t="s">
        <v>340</v>
      </c>
      <c r="N3" s="44" t="s">
        <v>341</v>
      </c>
      <c r="O3" s="44" t="s">
        <v>342</v>
      </c>
    </row>
    <row r="4" spans="1:15">
      <c r="A4" s="241"/>
      <c r="B4" s="44"/>
      <c r="C4" s="44" t="s">
        <v>343</v>
      </c>
      <c r="D4" s="44"/>
      <c r="E4" s="44"/>
      <c r="F4" s="44" t="s">
        <v>334</v>
      </c>
      <c r="G4" s="44"/>
      <c r="H4" s="44" t="s">
        <v>344</v>
      </c>
      <c r="I4" s="44" t="s">
        <v>345</v>
      </c>
      <c r="J4" s="44" t="s">
        <v>346</v>
      </c>
      <c r="K4" s="44" t="s">
        <v>347</v>
      </c>
      <c r="L4" s="44"/>
      <c r="M4" s="44"/>
      <c r="N4" s="44"/>
      <c r="O4" s="44"/>
    </row>
    <row r="5" ht="24" customHeight="1" spans="1:15">
      <c r="A5" s="241"/>
      <c r="B5" s="44"/>
      <c r="C5" s="44"/>
      <c r="D5" s="44"/>
      <c r="E5" s="44"/>
      <c r="F5" s="44"/>
      <c r="G5" s="44" t="s">
        <v>343</v>
      </c>
      <c r="H5" s="44"/>
      <c r="I5" s="44"/>
      <c r="J5" s="44"/>
      <c r="K5" s="44"/>
      <c r="L5" s="44"/>
      <c r="M5" s="44"/>
      <c r="N5" s="44"/>
      <c r="O5" s="44"/>
    </row>
    <row r="6" hidden="1" spans="1:15">
      <c r="A6" s="148" t="s">
        <v>8</v>
      </c>
      <c r="B6" s="148">
        <f>+D6+E6+F6+L6+M6</f>
        <v>807.12</v>
      </c>
      <c r="C6" s="148">
        <v>551.31</v>
      </c>
      <c r="D6" s="148">
        <v>38.23</v>
      </c>
      <c r="E6" s="148">
        <v>294.31</v>
      </c>
      <c r="F6" s="148">
        <v>252.28</v>
      </c>
      <c r="G6" s="148">
        <v>82.76</v>
      </c>
      <c r="H6" s="148">
        <v>0</v>
      </c>
      <c r="I6" s="148">
        <v>0</v>
      </c>
      <c r="J6" s="148">
        <v>231.33</v>
      </c>
      <c r="K6" s="148">
        <v>20.95</v>
      </c>
      <c r="L6" s="148">
        <v>50.7</v>
      </c>
      <c r="M6" s="148">
        <v>171.6</v>
      </c>
      <c r="N6" s="148">
        <v>0</v>
      </c>
      <c r="O6" s="148">
        <v>0</v>
      </c>
    </row>
    <row r="7" ht="24" customHeight="1" spans="1:15">
      <c r="A7" s="148" t="s">
        <v>348</v>
      </c>
      <c r="B7" s="242">
        <v>586.36</v>
      </c>
      <c r="C7" s="237">
        <v>433.86</v>
      </c>
      <c r="D7" s="243">
        <v>8.6</v>
      </c>
      <c r="E7" s="242">
        <v>258.87</v>
      </c>
      <c r="F7" s="243">
        <v>99.07</v>
      </c>
      <c r="G7" s="242">
        <v>30.89</v>
      </c>
      <c r="H7" s="237">
        <v>0</v>
      </c>
      <c r="I7" s="237">
        <v>0</v>
      </c>
      <c r="J7" s="242">
        <v>77.31</v>
      </c>
      <c r="K7" s="237">
        <v>21.76</v>
      </c>
      <c r="L7" s="242">
        <v>48.88</v>
      </c>
      <c r="M7" s="242">
        <v>170.94</v>
      </c>
      <c r="N7" s="237">
        <v>0</v>
      </c>
      <c r="O7" s="245">
        <v>0</v>
      </c>
    </row>
    <row r="8" ht="14.25" spans="1:15">
      <c r="A8" s="238"/>
      <c r="B8" s="238"/>
      <c r="C8" s="238"/>
      <c r="N8" s="238"/>
      <c r="O8" s="238"/>
    </row>
    <row r="22" ht="14.25" spans="9:9">
      <c r="I22" s="238"/>
    </row>
    <row r="23" ht="14.25" spans="9:12">
      <c r="I23" s="238"/>
      <c r="L23" s="246"/>
    </row>
    <row r="24" ht="20.25" spans="2:2">
      <c r="B24" s="244"/>
    </row>
    <row r="25" ht="20.25" spans="2:2">
      <c r="B25" s="244"/>
    </row>
    <row r="26" ht="20.25" spans="2:2">
      <c r="B26" s="244"/>
    </row>
    <row r="27" ht="20.25" spans="2:2">
      <c r="B27" s="244"/>
    </row>
    <row r="28" ht="20.25" spans="2:2">
      <c r="B28" s="244"/>
    </row>
    <row r="29" ht="20.25" spans="2:2">
      <c r="B29" s="244"/>
    </row>
  </sheetData>
  <mergeCells count="18">
    <mergeCell ref="A1:O1"/>
    <mergeCell ref="A2:O2"/>
    <mergeCell ref="B3:C3"/>
    <mergeCell ref="F3:K3"/>
    <mergeCell ref="F4:G4"/>
    <mergeCell ref="A3:A5"/>
    <mergeCell ref="B4:B5"/>
    <mergeCell ref="C4:C5"/>
    <mergeCell ref="D3:D5"/>
    <mergeCell ref="E3:E5"/>
    <mergeCell ref="H4:H5"/>
    <mergeCell ref="I4:I5"/>
    <mergeCell ref="J4:J5"/>
    <mergeCell ref="K4:K5"/>
    <mergeCell ref="L3:L5"/>
    <mergeCell ref="M3:M5"/>
    <mergeCell ref="N3:N5"/>
    <mergeCell ref="O3:O5"/>
  </mergeCells>
  <pageMargins left="0.75" right="0.75" top="1" bottom="1" header="0.5" footer="0.5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35"/>
  <sheetViews>
    <sheetView topLeftCell="B1" workbookViewId="0">
      <selection activeCell="G22" sqref="G22"/>
    </sheetView>
  </sheetViews>
  <sheetFormatPr defaultColWidth="9" defaultRowHeight="13.5"/>
  <cols>
    <col min="8" max="8" width="11.125" customWidth="1"/>
    <col min="11" max="11" width="12.375" customWidth="1"/>
    <col min="12" max="12" width="12.875" customWidth="1"/>
    <col min="13" max="13" width="12.25" customWidth="1"/>
  </cols>
  <sheetData>
    <row r="1" ht="14.25" spans="1:13">
      <c r="A1" s="234" t="s">
        <v>349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</row>
    <row r="2" ht="14.25" spans="1:13">
      <c r="A2" s="235" t="s">
        <v>337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</row>
    <row r="3" spans="1:13">
      <c r="A3" s="44" t="s">
        <v>350</v>
      </c>
      <c r="B3" s="44" t="s">
        <v>8</v>
      </c>
      <c r="C3" s="44"/>
      <c r="D3" s="44" t="s">
        <v>344</v>
      </c>
      <c r="E3" s="44" t="s">
        <v>345</v>
      </c>
      <c r="F3" s="44" t="s">
        <v>346</v>
      </c>
      <c r="G3" s="44"/>
      <c r="H3" s="44"/>
      <c r="I3" s="44" t="s">
        <v>347</v>
      </c>
      <c r="J3" s="44"/>
      <c r="K3" s="44"/>
      <c r="L3" s="44"/>
      <c r="M3" s="44"/>
    </row>
    <row r="4" spans="1:13">
      <c r="A4" s="44"/>
      <c r="B4" s="44"/>
      <c r="C4" s="44" t="s">
        <v>343</v>
      </c>
      <c r="D4" s="44"/>
      <c r="E4" s="44"/>
      <c r="F4" s="44" t="s">
        <v>334</v>
      </c>
      <c r="G4" s="44"/>
      <c r="H4" s="44" t="s">
        <v>351</v>
      </c>
      <c r="I4" s="44" t="s">
        <v>334</v>
      </c>
      <c r="J4" s="44"/>
      <c r="K4" s="44" t="s">
        <v>352</v>
      </c>
      <c r="L4" s="44" t="s">
        <v>353</v>
      </c>
      <c r="M4" s="44" t="s">
        <v>354</v>
      </c>
    </row>
    <row r="5" ht="20.25" customHeight="1" spans="1:13">
      <c r="A5" s="44"/>
      <c r="B5" s="44"/>
      <c r="C5" s="44"/>
      <c r="D5" s="44"/>
      <c r="E5" s="44"/>
      <c r="F5" s="44"/>
      <c r="G5" s="44" t="s">
        <v>343</v>
      </c>
      <c r="H5" s="44"/>
      <c r="I5" s="44"/>
      <c r="J5" s="44" t="s">
        <v>343</v>
      </c>
      <c r="K5" s="44"/>
      <c r="L5" s="44"/>
      <c r="M5" s="44"/>
    </row>
    <row r="6" hidden="1" spans="1:13">
      <c r="A6" s="148" t="s">
        <v>8</v>
      </c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</row>
    <row r="7" ht="23.1" customHeight="1" spans="1:15">
      <c r="A7" s="148" t="s">
        <v>348</v>
      </c>
      <c r="B7" s="236">
        <v>99.07</v>
      </c>
      <c r="C7" s="72">
        <v>30.89</v>
      </c>
      <c r="D7" s="237">
        <v>0</v>
      </c>
      <c r="E7" s="237">
        <v>0</v>
      </c>
      <c r="F7" s="72">
        <v>77.31</v>
      </c>
      <c r="G7" s="237">
        <v>25.55</v>
      </c>
      <c r="H7" s="237">
        <v>75.91</v>
      </c>
      <c r="I7" s="237">
        <v>21.76</v>
      </c>
      <c r="J7" s="72">
        <v>5.34</v>
      </c>
      <c r="K7" s="237">
        <v>0</v>
      </c>
      <c r="L7" s="72">
        <v>14.96</v>
      </c>
      <c r="M7" s="72">
        <v>6.8</v>
      </c>
      <c r="N7" s="239"/>
      <c r="O7" s="239"/>
    </row>
    <row r="8" ht="14.25" spans="1:13">
      <c r="A8" s="238"/>
      <c r="C8" s="238"/>
      <c r="D8" s="238"/>
      <c r="E8" s="238"/>
      <c r="F8" s="238"/>
      <c r="G8" s="238"/>
      <c r="H8" s="238"/>
      <c r="I8" s="238"/>
      <c r="J8" s="238"/>
      <c r="K8" s="238"/>
      <c r="L8" s="238"/>
      <c r="M8" s="238"/>
    </row>
    <row r="35" spans="18:18">
      <c r="R35" s="240"/>
    </row>
  </sheetData>
  <mergeCells count="16">
    <mergeCell ref="A1:M1"/>
    <mergeCell ref="A2:M2"/>
    <mergeCell ref="B3:C3"/>
    <mergeCell ref="F3:H3"/>
    <mergeCell ref="I3:M3"/>
    <mergeCell ref="F4:G4"/>
    <mergeCell ref="I4:J4"/>
    <mergeCell ref="A3:A5"/>
    <mergeCell ref="B4:B5"/>
    <mergeCell ref="C4:C5"/>
    <mergeCell ref="D3:D5"/>
    <mergeCell ref="E3:E5"/>
    <mergeCell ref="H4:H5"/>
    <mergeCell ref="K4:K5"/>
    <mergeCell ref="L4:L5"/>
    <mergeCell ref="M4:M5"/>
  </mergeCells>
  <pageMargins left="0.75" right="0.75" top="1" bottom="1" header="0.5" footer="0.5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27"/>
  <sheetViews>
    <sheetView zoomScale="85" zoomScaleNormal="85" workbookViewId="0">
      <selection activeCell="J21" sqref="J21"/>
    </sheetView>
  </sheetViews>
  <sheetFormatPr defaultColWidth="5.125" defaultRowHeight="13.5"/>
  <cols>
    <col min="1" max="1" width="5.875" style="223" customWidth="1"/>
    <col min="2" max="2" width="12.625" style="223" customWidth="1"/>
    <col min="3" max="3" width="18.875" style="223" hidden="1" customWidth="1"/>
    <col min="4" max="4" width="14.5" style="223" customWidth="1"/>
    <col min="5" max="5" width="4.75" style="223" hidden="1" customWidth="1"/>
    <col min="6" max="6" width="10.7333333333333" style="223" customWidth="1"/>
    <col min="7" max="7" width="17.25" style="224" hidden="1" customWidth="1"/>
    <col min="8" max="8" width="6.5" style="223" hidden="1" customWidth="1"/>
    <col min="9" max="9" width="16.375" style="223" customWidth="1"/>
    <col min="10" max="10" width="8" style="223" customWidth="1"/>
    <col min="11" max="11" width="8.25" style="223" customWidth="1"/>
    <col min="12" max="12" width="8.125" style="223" customWidth="1"/>
    <col min="13" max="13" width="11.75" style="223" hidden="1" customWidth="1"/>
    <col min="14" max="14" width="11.5" style="223" customWidth="1"/>
    <col min="15" max="15" width="4.7" style="225" customWidth="1"/>
    <col min="16" max="16" width="7.375" style="223" customWidth="1"/>
    <col min="17" max="18" width="8.25" style="223" customWidth="1"/>
    <col min="19" max="19" width="8.25" style="225" customWidth="1"/>
    <col min="20" max="20" width="16.25" style="225" customWidth="1"/>
    <col min="21" max="23" width="8.25" style="223" customWidth="1"/>
    <col min="24" max="24" width="5.125" style="223" customWidth="1"/>
    <col min="25" max="25" width="10.5" style="223" customWidth="1"/>
    <col min="26" max="26" width="18.25" style="223" customWidth="1"/>
    <col min="27" max="16384" width="5.125" style="223"/>
  </cols>
  <sheetData>
    <row r="1" ht="26.1" customHeight="1" spans="1:26">
      <c r="A1" s="175" t="s">
        <v>355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</row>
    <row r="2" ht="18" customHeight="1" spans="1:26">
      <c r="A2" s="44" t="s">
        <v>24</v>
      </c>
      <c r="B2" s="44" t="s">
        <v>356</v>
      </c>
      <c r="C2" s="44"/>
      <c r="D2" s="44"/>
      <c r="E2" s="44"/>
      <c r="F2" s="44"/>
      <c r="G2" s="44"/>
      <c r="H2" s="44"/>
      <c r="I2" s="44"/>
      <c r="J2" s="44" t="s">
        <v>357</v>
      </c>
      <c r="K2" s="44"/>
      <c r="L2" s="44"/>
      <c r="M2" s="184" t="s">
        <v>358</v>
      </c>
      <c r="N2" s="44" t="s">
        <v>359</v>
      </c>
      <c r="O2" s="44"/>
      <c r="P2" s="184" t="s">
        <v>360</v>
      </c>
      <c r="Q2" s="185"/>
      <c r="R2" s="232"/>
      <c r="S2" s="184" t="s">
        <v>361</v>
      </c>
      <c r="T2" s="232"/>
      <c r="U2" s="184" t="s">
        <v>362</v>
      </c>
      <c r="V2" s="232"/>
      <c r="W2" s="146" t="s">
        <v>363</v>
      </c>
      <c r="X2" s="44" t="s">
        <v>364</v>
      </c>
      <c r="Y2" s="44"/>
      <c r="Z2" s="44" t="s">
        <v>365</v>
      </c>
    </row>
    <row r="3" customHeight="1" spans="1:26">
      <c r="A3" s="44"/>
      <c r="B3" s="44" t="s">
        <v>25</v>
      </c>
      <c r="C3" s="146" t="s">
        <v>366</v>
      </c>
      <c r="D3" s="44" t="s">
        <v>26</v>
      </c>
      <c r="E3" s="44"/>
      <c r="F3" s="44" t="s">
        <v>367</v>
      </c>
      <c r="G3" s="226" t="s">
        <v>368</v>
      </c>
      <c r="H3" s="146" t="s">
        <v>369</v>
      </c>
      <c r="I3" s="44" t="s">
        <v>370</v>
      </c>
      <c r="J3" s="44" t="s">
        <v>371</v>
      </c>
      <c r="K3" s="44" t="s">
        <v>372</v>
      </c>
      <c r="L3" s="44"/>
      <c r="M3" s="146" t="s">
        <v>373</v>
      </c>
      <c r="N3" s="44" t="s">
        <v>28</v>
      </c>
      <c r="O3" s="44" t="s">
        <v>374</v>
      </c>
      <c r="P3" s="44" t="s">
        <v>375</v>
      </c>
      <c r="Q3" s="44" t="s">
        <v>376</v>
      </c>
      <c r="R3" s="146" t="s">
        <v>377</v>
      </c>
      <c r="S3" s="146" t="s">
        <v>378</v>
      </c>
      <c r="T3" s="146" t="s">
        <v>379</v>
      </c>
      <c r="U3" s="146" t="s">
        <v>380</v>
      </c>
      <c r="V3" s="146" t="s">
        <v>381</v>
      </c>
      <c r="W3" s="159"/>
      <c r="X3" s="44" t="s">
        <v>382</v>
      </c>
      <c r="Y3" s="44" t="s">
        <v>383</v>
      </c>
      <c r="Z3" s="44"/>
    </row>
    <row r="4" ht="31.5" customHeight="1" spans="1:26">
      <c r="A4" s="44"/>
      <c r="B4" s="44"/>
      <c r="C4" s="164"/>
      <c r="D4" s="44"/>
      <c r="E4" s="44"/>
      <c r="F4" s="44"/>
      <c r="G4" s="227"/>
      <c r="H4" s="164"/>
      <c r="I4" s="44"/>
      <c r="J4" s="44"/>
      <c r="K4" s="44" t="s">
        <v>384</v>
      </c>
      <c r="L4" s="44" t="s">
        <v>385</v>
      </c>
      <c r="M4" s="164"/>
      <c r="N4" s="44"/>
      <c r="O4" s="44"/>
      <c r="P4" s="44"/>
      <c r="Q4" s="44"/>
      <c r="R4" s="164"/>
      <c r="S4" s="164"/>
      <c r="T4" s="164"/>
      <c r="U4" s="164"/>
      <c r="V4" s="164"/>
      <c r="W4" s="164"/>
      <c r="X4" s="44"/>
      <c r="Y4" s="44"/>
      <c r="Z4" s="44"/>
    </row>
    <row r="5" ht="48" spans="1:26">
      <c r="A5" s="43">
        <v>1</v>
      </c>
      <c r="B5" s="43" t="s">
        <v>34</v>
      </c>
      <c r="C5" s="43" t="s">
        <v>386</v>
      </c>
      <c r="D5" s="47" t="s">
        <v>35</v>
      </c>
      <c r="E5" s="47"/>
      <c r="F5" s="88" t="s">
        <v>387</v>
      </c>
      <c r="G5" s="101">
        <v>43936</v>
      </c>
      <c r="H5" s="88" t="s">
        <v>388</v>
      </c>
      <c r="I5" s="43" t="s">
        <v>36</v>
      </c>
      <c r="J5" s="63">
        <v>15.22</v>
      </c>
      <c r="K5" s="63"/>
      <c r="L5" s="63">
        <f>+J5</f>
        <v>15.22</v>
      </c>
      <c r="M5" s="63" t="s">
        <v>40</v>
      </c>
      <c r="N5" s="87" t="s">
        <v>37</v>
      </c>
      <c r="O5" s="102">
        <v>2.14</v>
      </c>
      <c r="P5" s="43">
        <v>1</v>
      </c>
      <c r="Q5" s="102">
        <v>2400</v>
      </c>
      <c r="R5" s="102">
        <v>40772</v>
      </c>
      <c r="S5" s="43" t="s">
        <v>389</v>
      </c>
      <c r="T5" s="43" t="s">
        <v>390</v>
      </c>
      <c r="U5" s="43" t="s">
        <v>391</v>
      </c>
      <c r="V5" s="43" t="s">
        <v>392</v>
      </c>
      <c r="W5" s="43" t="s">
        <v>393</v>
      </c>
      <c r="X5" s="43" t="s">
        <v>394</v>
      </c>
      <c r="Y5" s="43" t="s">
        <v>395</v>
      </c>
      <c r="Z5" s="43" t="s">
        <v>396</v>
      </c>
    </row>
    <row r="6" ht="32.25" customHeight="1" spans="1:26">
      <c r="A6" s="43">
        <v>2</v>
      </c>
      <c r="B6" s="43" t="s">
        <v>41</v>
      </c>
      <c r="C6" s="43" t="s">
        <v>397</v>
      </c>
      <c r="D6" s="43" t="s">
        <v>42</v>
      </c>
      <c r="E6" s="43" t="s">
        <v>398</v>
      </c>
      <c r="F6" s="88" t="s">
        <v>399</v>
      </c>
      <c r="G6" s="101">
        <v>43921</v>
      </c>
      <c r="H6" s="88" t="s">
        <v>400</v>
      </c>
      <c r="I6" s="43" t="s">
        <v>43</v>
      </c>
      <c r="J6" s="63">
        <v>11.55</v>
      </c>
      <c r="K6" s="63">
        <v>11.55</v>
      </c>
      <c r="L6" s="43"/>
      <c r="M6" s="63" t="s">
        <v>40</v>
      </c>
      <c r="N6" s="87" t="s">
        <v>44</v>
      </c>
      <c r="O6" s="102">
        <v>0.95</v>
      </c>
      <c r="P6" s="43">
        <v>2</v>
      </c>
      <c r="Q6" s="102">
        <v>495</v>
      </c>
      <c r="R6" s="102" t="s">
        <v>401</v>
      </c>
      <c r="S6" s="43" t="s">
        <v>389</v>
      </c>
      <c r="T6" s="43" t="s">
        <v>402</v>
      </c>
      <c r="U6" s="43" t="s">
        <v>391</v>
      </c>
      <c r="V6" s="43" t="s">
        <v>392</v>
      </c>
      <c r="W6" s="43" t="s">
        <v>393</v>
      </c>
      <c r="X6" s="43" t="s">
        <v>403</v>
      </c>
      <c r="Y6" s="43" t="s">
        <v>404</v>
      </c>
      <c r="Z6" s="43" t="s">
        <v>405</v>
      </c>
    </row>
    <row r="7" ht="63" customHeight="1" spans="1:26">
      <c r="A7" s="43">
        <v>3</v>
      </c>
      <c r="B7" s="43" t="s">
        <v>406</v>
      </c>
      <c r="C7" s="43" t="s">
        <v>407</v>
      </c>
      <c r="D7" s="43" t="s">
        <v>408</v>
      </c>
      <c r="E7" s="43"/>
      <c r="F7" s="88" t="s">
        <v>399</v>
      </c>
      <c r="G7" s="101">
        <v>43921</v>
      </c>
      <c r="H7" s="88" t="s">
        <v>400</v>
      </c>
      <c r="I7" s="43" t="s">
        <v>409</v>
      </c>
      <c r="J7" s="63">
        <v>3.46</v>
      </c>
      <c r="K7" s="63">
        <v>3.46</v>
      </c>
      <c r="L7" s="43"/>
      <c r="M7" s="63" t="s">
        <v>40</v>
      </c>
      <c r="N7" s="87" t="s">
        <v>44</v>
      </c>
      <c r="O7" s="102">
        <v>0.95</v>
      </c>
      <c r="P7" s="43">
        <v>2</v>
      </c>
      <c r="Q7" s="102">
        <v>495</v>
      </c>
      <c r="R7" s="102">
        <v>1714.82</v>
      </c>
      <c r="S7" s="43" t="s">
        <v>389</v>
      </c>
      <c r="T7" s="43" t="s">
        <v>402</v>
      </c>
      <c r="U7" s="43" t="s">
        <v>391</v>
      </c>
      <c r="V7" s="43" t="s">
        <v>392</v>
      </c>
      <c r="W7" s="43" t="s">
        <v>393</v>
      </c>
      <c r="X7" s="43" t="str">
        <f t="shared" ref="X7:X11" si="0">D7&amp;"项目"</f>
        <v>储2019-054号项目</v>
      </c>
      <c r="Y7" s="43" t="s">
        <v>410</v>
      </c>
      <c r="Z7" s="43" t="s">
        <v>405</v>
      </c>
    </row>
    <row r="8" ht="30" customHeight="1" spans="1:26">
      <c r="A8" s="43">
        <v>4</v>
      </c>
      <c r="B8" s="43" t="s">
        <v>82</v>
      </c>
      <c r="C8" s="43" t="s">
        <v>411</v>
      </c>
      <c r="D8" s="43" t="s">
        <v>83</v>
      </c>
      <c r="E8" s="43"/>
      <c r="F8" s="88" t="s">
        <v>412</v>
      </c>
      <c r="G8" s="101">
        <v>43921</v>
      </c>
      <c r="H8" s="88" t="s">
        <v>400</v>
      </c>
      <c r="I8" s="43" t="s">
        <v>84</v>
      </c>
      <c r="J8" s="63">
        <v>1.67</v>
      </c>
      <c r="K8" s="63">
        <f t="shared" ref="K8:K13" si="1">+J8</f>
        <v>1.67</v>
      </c>
      <c r="L8" s="43"/>
      <c r="M8" s="63" t="s">
        <v>40</v>
      </c>
      <c r="N8" s="87" t="s">
        <v>37</v>
      </c>
      <c r="O8" s="102">
        <v>2.15</v>
      </c>
      <c r="P8" s="43">
        <v>2</v>
      </c>
      <c r="Q8" s="102">
        <v>1725</v>
      </c>
      <c r="R8" s="102">
        <v>2875.47</v>
      </c>
      <c r="S8" s="43" t="s">
        <v>389</v>
      </c>
      <c r="T8" s="43" t="s">
        <v>402</v>
      </c>
      <c r="U8" s="43" t="s">
        <v>391</v>
      </c>
      <c r="V8" s="43" t="s">
        <v>392</v>
      </c>
      <c r="W8" s="43" t="s">
        <v>393</v>
      </c>
      <c r="X8" s="43" t="s">
        <v>413</v>
      </c>
      <c r="Y8" s="43" t="s">
        <v>414</v>
      </c>
      <c r="Z8" s="43" t="s">
        <v>405</v>
      </c>
    </row>
    <row r="9" ht="30" customHeight="1" spans="1:26">
      <c r="A9" s="43">
        <v>5</v>
      </c>
      <c r="B9" s="43" t="s">
        <v>85</v>
      </c>
      <c r="C9" s="43" t="s">
        <v>415</v>
      </c>
      <c r="D9" s="43" t="s">
        <v>86</v>
      </c>
      <c r="E9" s="43"/>
      <c r="F9" s="88" t="s">
        <v>412</v>
      </c>
      <c r="G9" s="101">
        <v>43921</v>
      </c>
      <c r="H9" s="88" t="s">
        <v>400</v>
      </c>
      <c r="I9" s="43" t="s">
        <v>84</v>
      </c>
      <c r="J9" s="63">
        <v>0.47</v>
      </c>
      <c r="K9" s="63">
        <f t="shared" si="1"/>
        <v>0.47</v>
      </c>
      <c r="L9" s="43"/>
      <c r="M9" s="63" t="s">
        <v>40</v>
      </c>
      <c r="N9" s="87" t="s">
        <v>37</v>
      </c>
      <c r="O9" s="102">
        <v>2.14</v>
      </c>
      <c r="P9" s="43">
        <v>2</v>
      </c>
      <c r="Q9" s="102">
        <v>1725</v>
      </c>
      <c r="R9" s="102">
        <v>2875.47</v>
      </c>
      <c r="S9" s="43" t="s">
        <v>389</v>
      </c>
      <c r="T9" s="43" t="s">
        <v>402</v>
      </c>
      <c r="U9" s="43" t="s">
        <v>391</v>
      </c>
      <c r="V9" s="43" t="s">
        <v>392</v>
      </c>
      <c r="W9" s="43" t="s">
        <v>393</v>
      </c>
      <c r="X9" s="43" t="s">
        <v>413</v>
      </c>
      <c r="Y9" s="43" t="s">
        <v>414</v>
      </c>
      <c r="Z9" s="43" t="s">
        <v>405</v>
      </c>
    </row>
    <row r="10" ht="30" customHeight="1" spans="1:26">
      <c r="A10" s="43">
        <v>6</v>
      </c>
      <c r="B10" s="43" t="s">
        <v>416</v>
      </c>
      <c r="C10" s="43" t="s">
        <v>417</v>
      </c>
      <c r="D10" s="43" t="s">
        <v>418</v>
      </c>
      <c r="E10" s="43"/>
      <c r="F10" s="88" t="s">
        <v>412</v>
      </c>
      <c r="G10" s="101">
        <v>43921</v>
      </c>
      <c r="H10" s="88" t="s">
        <v>400</v>
      </c>
      <c r="I10" s="43" t="s">
        <v>419</v>
      </c>
      <c r="J10" s="63">
        <v>2.12</v>
      </c>
      <c r="K10" s="63">
        <f t="shared" si="1"/>
        <v>2.12</v>
      </c>
      <c r="L10" s="43"/>
      <c r="M10" s="63" t="s">
        <v>40</v>
      </c>
      <c r="N10" s="87" t="s">
        <v>37</v>
      </c>
      <c r="O10" s="102">
        <v>2.35</v>
      </c>
      <c r="P10" s="43">
        <v>2</v>
      </c>
      <c r="Q10" s="102">
        <v>1725</v>
      </c>
      <c r="R10" s="102">
        <v>3653.25</v>
      </c>
      <c r="S10" s="43" t="s">
        <v>389</v>
      </c>
      <c r="T10" s="43" t="s">
        <v>402</v>
      </c>
      <c r="U10" s="43" t="s">
        <v>391</v>
      </c>
      <c r="V10" s="43" t="s">
        <v>392</v>
      </c>
      <c r="W10" s="43" t="s">
        <v>393</v>
      </c>
      <c r="X10" s="43" t="str">
        <f t="shared" si="0"/>
        <v>储2020-125号项目</v>
      </c>
      <c r="Y10" s="43" t="s">
        <v>420</v>
      </c>
      <c r="Z10" s="43" t="s">
        <v>405</v>
      </c>
    </row>
    <row r="11" ht="30" customHeight="1" spans="1:26">
      <c r="A11" s="43">
        <v>7</v>
      </c>
      <c r="B11" s="43" t="s">
        <v>421</v>
      </c>
      <c r="C11" s="43" t="s">
        <v>422</v>
      </c>
      <c r="D11" s="43" t="s">
        <v>423</v>
      </c>
      <c r="E11" s="43"/>
      <c r="F11" s="88" t="s">
        <v>424</v>
      </c>
      <c r="G11" s="101">
        <v>43921</v>
      </c>
      <c r="H11" s="88" t="s">
        <v>400</v>
      </c>
      <c r="I11" s="43" t="s">
        <v>425</v>
      </c>
      <c r="J11" s="113">
        <v>7.02</v>
      </c>
      <c r="K11" s="113">
        <f t="shared" si="1"/>
        <v>7.02</v>
      </c>
      <c r="L11" s="88"/>
      <c r="M11" s="63" t="s">
        <v>40</v>
      </c>
      <c r="N11" s="43" t="s">
        <v>37</v>
      </c>
      <c r="O11" s="102">
        <v>1.89</v>
      </c>
      <c r="P11" s="43">
        <v>3</v>
      </c>
      <c r="Q11" s="233">
        <v>2500</v>
      </c>
      <c r="R11" s="233">
        <v>17538.69</v>
      </c>
      <c r="S11" s="43" t="s">
        <v>389</v>
      </c>
      <c r="T11" s="43" t="s">
        <v>402</v>
      </c>
      <c r="U11" s="43" t="s">
        <v>391</v>
      </c>
      <c r="V11" s="43" t="s">
        <v>392</v>
      </c>
      <c r="W11" s="43" t="s">
        <v>393</v>
      </c>
      <c r="X11" s="43" t="str">
        <f t="shared" si="0"/>
        <v>储2019-051号项目</v>
      </c>
      <c r="Y11" s="43" t="s">
        <v>426</v>
      </c>
      <c r="Z11" s="43" t="s">
        <v>405</v>
      </c>
    </row>
    <row r="12" ht="30" customHeight="1" spans="1:26">
      <c r="A12" s="43">
        <v>8</v>
      </c>
      <c r="B12" s="43" t="s">
        <v>427</v>
      </c>
      <c r="C12" s="43" t="s">
        <v>428</v>
      </c>
      <c r="D12" s="43" t="s">
        <v>429</v>
      </c>
      <c r="E12" s="43" t="s">
        <v>430</v>
      </c>
      <c r="F12" s="88" t="s">
        <v>431</v>
      </c>
      <c r="G12" s="101">
        <v>43921</v>
      </c>
      <c r="H12" s="88" t="s">
        <v>400</v>
      </c>
      <c r="I12" s="43" t="s">
        <v>432</v>
      </c>
      <c r="J12" s="113">
        <v>21.88</v>
      </c>
      <c r="K12" s="113">
        <f t="shared" si="1"/>
        <v>21.88</v>
      </c>
      <c r="L12" s="88"/>
      <c r="M12" s="63" t="s">
        <v>40</v>
      </c>
      <c r="N12" s="43" t="s">
        <v>44</v>
      </c>
      <c r="O12" s="102">
        <v>0.86</v>
      </c>
      <c r="P12" s="43">
        <v>2</v>
      </c>
      <c r="Q12" s="233">
        <v>285</v>
      </c>
      <c r="R12" s="233">
        <v>6235.8</v>
      </c>
      <c r="S12" s="43" t="s">
        <v>389</v>
      </c>
      <c r="T12" s="43" t="s">
        <v>402</v>
      </c>
      <c r="U12" s="43" t="s">
        <v>391</v>
      </c>
      <c r="V12" s="43" t="s">
        <v>392</v>
      </c>
      <c r="W12" s="43" t="s">
        <v>393</v>
      </c>
      <c r="X12" s="43" t="s">
        <v>433</v>
      </c>
      <c r="Y12" s="43" t="s">
        <v>434</v>
      </c>
      <c r="Z12" s="43" t="s">
        <v>405</v>
      </c>
    </row>
    <row r="13" ht="32.25" customHeight="1" spans="1:26">
      <c r="A13" s="43">
        <v>9</v>
      </c>
      <c r="B13" s="43" t="s">
        <v>435</v>
      </c>
      <c r="C13" s="43" t="s">
        <v>436</v>
      </c>
      <c r="D13" s="43" t="s">
        <v>437</v>
      </c>
      <c r="E13" s="43"/>
      <c r="F13" s="88" t="s">
        <v>431</v>
      </c>
      <c r="G13" s="101">
        <v>43921</v>
      </c>
      <c r="H13" s="88" t="s">
        <v>400</v>
      </c>
      <c r="I13" s="43" t="s">
        <v>438</v>
      </c>
      <c r="J13" s="113">
        <v>5.27</v>
      </c>
      <c r="K13" s="113">
        <f t="shared" si="1"/>
        <v>5.27</v>
      </c>
      <c r="L13" s="88"/>
      <c r="M13" s="63" t="s">
        <v>40</v>
      </c>
      <c r="N13" s="43" t="s">
        <v>44</v>
      </c>
      <c r="O13" s="102">
        <v>0.94</v>
      </c>
      <c r="P13" s="43">
        <v>2</v>
      </c>
      <c r="Q13" s="233">
        <v>285</v>
      </c>
      <c r="R13" s="233">
        <v>1501.95</v>
      </c>
      <c r="S13" s="43" t="s">
        <v>439</v>
      </c>
      <c r="T13" s="43" t="s">
        <v>402</v>
      </c>
      <c r="U13" s="43" t="s">
        <v>391</v>
      </c>
      <c r="V13" s="43" t="s">
        <v>392</v>
      </c>
      <c r="W13" s="43" t="s">
        <v>393</v>
      </c>
      <c r="X13" s="43" t="str">
        <f>D13&amp;"项目"</f>
        <v>储2018-010号项目</v>
      </c>
      <c r="Y13" s="43" t="s">
        <v>440</v>
      </c>
      <c r="Z13" s="43" t="s">
        <v>405</v>
      </c>
    </row>
    <row r="14" ht="42" customHeight="1" spans="1:26">
      <c r="A14" s="43">
        <v>10</v>
      </c>
      <c r="B14" s="43" t="s">
        <v>46</v>
      </c>
      <c r="C14" s="43" t="s">
        <v>441</v>
      </c>
      <c r="D14" s="43" t="s">
        <v>47</v>
      </c>
      <c r="E14" s="228" t="s">
        <v>442</v>
      </c>
      <c r="F14" s="88" t="s">
        <v>443</v>
      </c>
      <c r="G14" s="101">
        <v>43349</v>
      </c>
      <c r="H14" s="88" t="s">
        <v>388</v>
      </c>
      <c r="I14" s="43" t="s">
        <v>444</v>
      </c>
      <c r="J14" s="113">
        <v>8.2</v>
      </c>
      <c r="K14" s="88"/>
      <c r="L14" s="63">
        <f>+J14</f>
        <v>8.2</v>
      </c>
      <c r="M14" s="63" t="s">
        <v>40</v>
      </c>
      <c r="N14" s="43" t="s">
        <v>37</v>
      </c>
      <c r="O14" s="102">
        <v>1.9</v>
      </c>
      <c r="P14" s="43">
        <v>1</v>
      </c>
      <c r="Q14" s="233">
        <v>2400</v>
      </c>
      <c r="R14" s="233">
        <f>Q14*J14</f>
        <v>19680</v>
      </c>
      <c r="S14" s="43" t="s">
        <v>389</v>
      </c>
      <c r="T14" s="43" t="s">
        <v>402</v>
      </c>
      <c r="U14" s="43" t="s">
        <v>391</v>
      </c>
      <c r="V14" s="43" t="s">
        <v>392</v>
      </c>
      <c r="W14" s="43" t="s">
        <v>393</v>
      </c>
      <c r="X14" s="43" t="s">
        <v>445</v>
      </c>
      <c r="Y14" s="43" t="s">
        <v>446</v>
      </c>
      <c r="Z14" s="43" t="s">
        <v>396</v>
      </c>
    </row>
    <row r="15" ht="48" spans="1:26">
      <c r="A15" s="43">
        <v>11</v>
      </c>
      <c r="B15" s="43" t="s">
        <v>447</v>
      </c>
      <c r="C15" s="43" t="s">
        <v>448</v>
      </c>
      <c r="D15" s="43" t="s">
        <v>449</v>
      </c>
      <c r="E15" s="228" t="s">
        <v>450</v>
      </c>
      <c r="F15" s="88" t="s">
        <v>431</v>
      </c>
      <c r="G15" s="101">
        <v>43921</v>
      </c>
      <c r="H15" s="88" t="s">
        <v>400</v>
      </c>
      <c r="I15" s="43" t="s">
        <v>451</v>
      </c>
      <c r="J15" s="113">
        <v>6.29</v>
      </c>
      <c r="K15" s="113">
        <f t="shared" ref="K15:K17" si="2">+J15</f>
        <v>6.29</v>
      </c>
      <c r="L15" s="88"/>
      <c r="M15" s="63" t="s">
        <v>40</v>
      </c>
      <c r="N15" s="43" t="s">
        <v>44</v>
      </c>
      <c r="O15" s="102">
        <v>0.89</v>
      </c>
      <c r="P15" s="43">
        <v>1</v>
      </c>
      <c r="Q15" s="233">
        <v>315</v>
      </c>
      <c r="R15" s="233">
        <v>1981.35</v>
      </c>
      <c r="S15" s="43" t="s">
        <v>389</v>
      </c>
      <c r="T15" s="43" t="s">
        <v>402</v>
      </c>
      <c r="U15" s="43" t="s">
        <v>391</v>
      </c>
      <c r="V15" s="43" t="s">
        <v>392</v>
      </c>
      <c r="W15" s="43" t="s">
        <v>393</v>
      </c>
      <c r="X15" s="43" t="str">
        <f t="shared" ref="X15:X21" si="3">D15&amp;"项目"</f>
        <v>储2019-023号项目</v>
      </c>
      <c r="Y15" s="43" t="s">
        <v>452</v>
      </c>
      <c r="Z15" s="43" t="s">
        <v>405</v>
      </c>
    </row>
    <row r="16" ht="36" spans="1:26">
      <c r="A16" s="43">
        <v>12</v>
      </c>
      <c r="B16" s="43" t="s">
        <v>200</v>
      </c>
      <c r="C16" s="43" t="s">
        <v>453</v>
      </c>
      <c r="D16" s="43" t="s">
        <v>201</v>
      </c>
      <c r="E16" s="43" t="s">
        <v>454</v>
      </c>
      <c r="F16" s="88" t="s">
        <v>455</v>
      </c>
      <c r="G16" s="101">
        <v>43921</v>
      </c>
      <c r="H16" s="88" t="s">
        <v>400</v>
      </c>
      <c r="I16" s="43" t="s">
        <v>202</v>
      </c>
      <c r="J16" s="113">
        <v>0.72</v>
      </c>
      <c r="K16" s="113">
        <f t="shared" si="2"/>
        <v>0.72</v>
      </c>
      <c r="L16" s="88"/>
      <c r="M16" s="63" t="s">
        <v>40</v>
      </c>
      <c r="N16" s="43" t="s">
        <v>44</v>
      </c>
      <c r="O16" s="102">
        <v>0.91</v>
      </c>
      <c r="P16" s="43">
        <v>4</v>
      </c>
      <c r="Q16" s="233">
        <v>305</v>
      </c>
      <c r="R16" s="233">
        <v>219.6</v>
      </c>
      <c r="S16" s="43" t="s">
        <v>456</v>
      </c>
      <c r="T16" s="43" t="s">
        <v>402</v>
      </c>
      <c r="U16" s="43" t="s">
        <v>391</v>
      </c>
      <c r="V16" s="43" t="s">
        <v>392</v>
      </c>
      <c r="W16" s="43" t="s">
        <v>393</v>
      </c>
      <c r="X16" s="43" t="s">
        <v>457</v>
      </c>
      <c r="Y16" s="43" t="s">
        <v>458</v>
      </c>
      <c r="Z16" s="43" t="s">
        <v>405</v>
      </c>
    </row>
    <row r="17" ht="36" spans="1:26">
      <c r="A17" s="43">
        <v>13</v>
      </c>
      <c r="B17" s="43" t="s">
        <v>165</v>
      </c>
      <c r="C17" s="43" t="s">
        <v>459</v>
      </c>
      <c r="D17" s="43" t="s">
        <v>166</v>
      </c>
      <c r="E17" s="43"/>
      <c r="F17" s="88" t="s">
        <v>431</v>
      </c>
      <c r="G17" s="101">
        <v>43921</v>
      </c>
      <c r="H17" s="88" t="s">
        <v>400</v>
      </c>
      <c r="I17" s="43" t="s">
        <v>460</v>
      </c>
      <c r="J17" s="113">
        <v>10</v>
      </c>
      <c r="K17" s="113">
        <f t="shared" si="2"/>
        <v>10</v>
      </c>
      <c r="L17" s="88"/>
      <c r="M17" s="63" t="s">
        <v>40</v>
      </c>
      <c r="N17" s="43" t="s">
        <v>37</v>
      </c>
      <c r="O17" s="102">
        <v>2.1</v>
      </c>
      <c r="P17" s="43">
        <v>2</v>
      </c>
      <c r="Q17" s="233">
        <v>760</v>
      </c>
      <c r="R17" s="233">
        <v>7600</v>
      </c>
      <c r="S17" s="43" t="s">
        <v>389</v>
      </c>
      <c r="T17" s="43" t="s">
        <v>402</v>
      </c>
      <c r="U17" s="43" t="s">
        <v>391</v>
      </c>
      <c r="V17" s="43" t="s">
        <v>392</v>
      </c>
      <c r="W17" s="43" t="s">
        <v>393</v>
      </c>
      <c r="X17" s="43" t="s">
        <v>461</v>
      </c>
      <c r="Y17" s="43" t="s">
        <v>462</v>
      </c>
      <c r="Z17" s="43" t="s">
        <v>405</v>
      </c>
    </row>
    <row r="18" ht="48" spans="1:26">
      <c r="A18" s="43">
        <v>14</v>
      </c>
      <c r="B18" s="43" t="s">
        <v>50</v>
      </c>
      <c r="C18" s="43" t="s">
        <v>463</v>
      </c>
      <c r="D18" s="43" t="s">
        <v>51</v>
      </c>
      <c r="E18" s="43"/>
      <c r="F18" s="88" t="s">
        <v>443</v>
      </c>
      <c r="G18" s="101">
        <v>43922</v>
      </c>
      <c r="H18" s="88" t="s">
        <v>464</v>
      </c>
      <c r="I18" s="43" t="s">
        <v>52</v>
      </c>
      <c r="J18" s="113">
        <v>2.95</v>
      </c>
      <c r="K18" s="113"/>
      <c r="L18" s="88">
        <f>+J18</f>
        <v>2.95</v>
      </c>
      <c r="M18" s="63" t="s">
        <v>40</v>
      </c>
      <c r="N18" s="43" t="s">
        <v>37</v>
      </c>
      <c r="O18" s="102">
        <v>2.14</v>
      </c>
      <c r="P18" s="43">
        <v>1</v>
      </c>
      <c r="Q18" s="233">
        <v>2400</v>
      </c>
      <c r="R18" s="233">
        <v>7072.32</v>
      </c>
      <c r="S18" s="43" t="s">
        <v>456</v>
      </c>
      <c r="T18" s="43" t="s">
        <v>390</v>
      </c>
      <c r="U18" s="43" t="s">
        <v>391</v>
      </c>
      <c r="V18" s="43" t="s">
        <v>392</v>
      </c>
      <c r="W18" s="43" t="s">
        <v>393</v>
      </c>
      <c r="X18" s="43" t="s">
        <v>465</v>
      </c>
      <c r="Y18" s="43" t="s">
        <v>466</v>
      </c>
      <c r="Z18" s="43" t="s">
        <v>467</v>
      </c>
    </row>
    <row r="19" ht="48" spans="1:26">
      <c r="A19" s="43">
        <v>15</v>
      </c>
      <c r="B19" s="43" t="s">
        <v>468</v>
      </c>
      <c r="C19" s="43" t="s">
        <v>469</v>
      </c>
      <c r="D19" s="43" t="s">
        <v>470</v>
      </c>
      <c r="E19" s="43"/>
      <c r="F19" s="88" t="s">
        <v>455</v>
      </c>
      <c r="G19" s="101">
        <v>43980</v>
      </c>
      <c r="H19" s="88" t="s">
        <v>464</v>
      </c>
      <c r="I19" s="43" t="s">
        <v>471</v>
      </c>
      <c r="J19" s="113">
        <v>10.08</v>
      </c>
      <c r="K19" s="113"/>
      <c r="L19" s="113">
        <f t="shared" ref="L19:L21" si="4">J19</f>
        <v>10.08</v>
      </c>
      <c r="M19" s="63" t="s">
        <v>40</v>
      </c>
      <c r="N19" s="43" t="s">
        <v>44</v>
      </c>
      <c r="O19" s="102">
        <v>0.86</v>
      </c>
      <c r="P19" s="43">
        <v>3</v>
      </c>
      <c r="Q19" s="233">
        <v>390</v>
      </c>
      <c r="R19" s="233">
        <v>3930</v>
      </c>
      <c r="S19" s="43" t="s">
        <v>439</v>
      </c>
      <c r="T19" s="43" t="s">
        <v>402</v>
      </c>
      <c r="U19" s="43" t="s">
        <v>391</v>
      </c>
      <c r="V19" s="43" t="s">
        <v>392</v>
      </c>
      <c r="W19" s="43" t="s">
        <v>393</v>
      </c>
      <c r="X19" s="43" t="str">
        <f t="shared" si="3"/>
        <v>储2020-080号项目</v>
      </c>
      <c r="Y19" s="43" t="s">
        <v>472</v>
      </c>
      <c r="Z19" s="43" t="s">
        <v>396</v>
      </c>
    </row>
    <row r="20" ht="48" spans="1:26">
      <c r="A20" s="43">
        <v>16</v>
      </c>
      <c r="B20" s="43" t="s">
        <v>473</v>
      </c>
      <c r="C20" s="43" t="s">
        <v>474</v>
      </c>
      <c r="D20" s="43" t="s">
        <v>475</v>
      </c>
      <c r="E20" s="43"/>
      <c r="F20" s="88" t="s">
        <v>455</v>
      </c>
      <c r="G20" s="101">
        <v>43980</v>
      </c>
      <c r="H20" s="88" t="s">
        <v>464</v>
      </c>
      <c r="I20" s="43" t="s">
        <v>476</v>
      </c>
      <c r="J20" s="113">
        <v>10.95</v>
      </c>
      <c r="K20" s="113"/>
      <c r="L20" s="113">
        <f t="shared" si="4"/>
        <v>10.95</v>
      </c>
      <c r="M20" s="63" t="s">
        <v>40</v>
      </c>
      <c r="N20" s="43" t="s">
        <v>44</v>
      </c>
      <c r="O20" s="102">
        <v>0.88</v>
      </c>
      <c r="P20" s="43">
        <v>3</v>
      </c>
      <c r="Q20" s="233">
        <v>390</v>
      </c>
      <c r="R20" s="233">
        <v>3930</v>
      </c>
      <c r="S20" s="43" t="s">
        <v>439</v>
      </c>
      <c r="T20" s="43" t="s">
        <v>402</v>
      </c>
      <c r="U20" s="43" t="s">
        <v>391</v>
      </c>
      <c r="V20" s="43" t="s">
        <v>392</v>
      </c>
      <c r="W20" s="43" t="s">
        <v>393</v>
      </c>
      <c r="X20" s="43" t="str">
        <f t="shared" si="3"/>
        <v>储2020-081号项目</v>
      </c>
      <c r="Y20" s="43" t="s">
        <v>477</v>
      </c>
      <c r="Z20" s="43" t="s">
        <v>396</v>
      </c>
    </row>
    <row r="21" ht="36" spans="1:26">
      <c r="A21" s="43">
        <v>17</v>
      </c>
      <c r="B21" s="43" t="s">
        <v>478</v>
      </c>
      <c r="C21" s="43" t="s">
        <v>479</v>
      </c>
      <c r="D21" s="43" t="s">
        <v>480</v>
      </c>
      <c r="E21" s="43"/>
      <c r="F21" s="88" t="s">
        <v>387</v>
      </c>
      <c r="G21" s="101">
        <v>41366</v>
      </c>
      <c r="H21" s="88" t="s">
        <v>464</v>
      </c>
      <c r="I21" s="43" t="s">
        <v>481</v>
      </c>
      <c r="J21" s="113">
        <v>2.94</v>
      </c>
      <c r="K21" s="113"/>
      <c r="L21" s="113">
        <f t="shared" si="4"/>
        <v>2.94</v>
      </c>
      <c r="M21" s="63" t="s">
        <v>40</v>
      </c>
      <c r="N21" s="43" t="s">
        <v>302</v>
      </c>
      <c r="O21" s="102">
        <v>1.95</v>
      </c>
      <c r="P21" s="43">
        <v>3</v>
      </c>
      <c r="Q21" s="233">
        <v>2500</v>
      </c>
      <c r="R21" s="233">
        <v>7358.3</v>
      </c>
      <c r="S21" s="43" t="s">
        <v>389</v>
      </c>
      <c r="T21" s="43" t="s">
        <v>402</v>
      </c>
      <c r="U21" s="43" t="s">
        <v>391</v>
      </c>
      <c r="V21" s="43" t="s">
        <v>392</v>
      </c>
      <c r="W21" s="43" t="s">
        <v>393</v>
      </c>
      <c r="X21" s="43" t="str">
        <f t="shared" si="3"/>
        <v>储603号项目</v>
      </c>
      <c r="Y21" s="43" t="s">
        <v>482</v>
      </c>
      <c r="Z21" s="43" t="s">
        <v>396</v>
      </c>
    </row>
    <row r="22" ht="33" customHeight="1" spans="1:26">
      <c r="A22" s="43">
        <v>1</v>
      </c>
      <c r="B22" s="43" t="s">
        <v>483</v>
      </c>
      <c r="C22" s="43" t="s">
        <v>484</v>
      </c>
      <c r="D22" s="43" t="s">
        <v>485</v>
      </c>
      <c r="E22" s="43"/>
      <c r="F22" s="43" t="s">
        <v>486</v>
      </c>
      <c r="G22" s="101">
        <v>43921</v>
      </c>
      <c r="H22" s="43" t="s">
        <v>39</v>
      </c>
      <c r="I22" s="43" t="s">
        <v>487</v>
      </c>
      <c r="J22" s="230">
        <v>4</v>
      </c>
      <c r="K22" s="63">
        <v>4</v>
      </c>
      <c r="L22" s="43"/>
      <c r="M22" s="63" t="s">
        <v>40</v>
      </c>
      <c r="N22" s="43" t="s">
        <v>69</v>
      </c>
      <c r="O22" s="43">
        <v>1.53</v>
      </c>
      <c r="P22" s="43">
        <v>1</v>
      </c>
      <c r="Q22" s="43">
        <v>530</v>
      </c>
      <c r="R22" s="43">
        <v>2157.04</v>
      </c>
      <c r="S22" s="43" t="s">
        <v>389</v>
      </c>
      <c r="T22" s="43" t="s">
        <v>402</v>
      </c>
      <c r="U22" s="43" t="s">
        <v>391</v>
      </c>
      <c r="V22" s="43" t="s">
        <v>392</v>
      </c>
      <c r="W22" s="43" t="s">
        <v>393</v>
      </c>
      <c r="X22" s="43" t="s">
        <v>488</v>
      </c>
      <c r="Y22" s="43" t="s">
        <v>489</v>
      </c>
      <c r="Z22" s="43" t="s">
        <v>405</v>
      </c>
    </row>
    <row r="23" ht="48" spans="1:26">
      <c r="A23" s="43">
        <v>2</v>
      </c>
      <c r="B23" s="43" t="s">
        <v>490</v>
      </c>
      <c r="C23" s="43" t="s">
        <v>491</v>
      </c>
      <c r="D23" s="43" t="s">
        <v>492</v>
      </c>
      <c r="E23" s="43"/>
      <c r="F23" s="43" t="s">
        <v>486</v>
      </c>
      <c r="G23" s="101">
        <v>43921</v>
      </c>
      <c r="H23" s="43" t="s">
        <v>39</v>
      </c>
      <c r="I23" s="43" t="s">
        <v>487</v>
      </c>
      <c r="J23" s="210">
        <v>2.33</v>
      </c>
      <c r="K23" s="63">
        <v>2.33</v>
      </c>
      <c r="L23" s="43"/>
      <c r="M23" s="63" t="s">
        <v>40</v>
      </c>
      <c r="N23" s="43" t="s">
        <v>69</v>
      </c>
      <c r="O23" s="43">
        <v>1.53</v>
      </c>
      <c r="P23" s="43">
        <v>1</v>
      </c>
      <c r="Q23" s="43">
        <v>530</v>
      </c>
      <c r="R23" s="43">
        <v>1256.8</v>
      </c>
      <c r="S23" s="43" t="s">
        <v>389</v>
      </c>
      <c r="T23" s="43" t="s">
        <v>402</v>
      </c>
      <c r="U23" s="43" t="s">
        <v>391</v>
      </c>
      <c r="V23" s="43" t="s">
        <v>392</v>
      </c>
      <c r="W23" s="43" t="s">
        <v>393</v>
      </c>
      <c r="X23" s="43" t="s">
        <v>493</v>
      </c>
      <c r="Y23" s="43" t="s">
        <v>494</v>
      </c>
      <c r="Z23" s="43" t="s">
        <v>405</v>
      </c>
    </row>
    <row r="24" ht="48" spans="1:26">
      <c r="A24" s="43">
        <v>17</v>
      </c>
      <c r="B24" s="43" t="s">
        <v>495</v>
      </c>
      <c r="C24" s="43" t="s">
        <v>496</v>
      </c>
      <c r="D24" s="43" t="s">
        <v>497</v>
      </c>
      <c r="E24" s="43" t="s">
        <v>498</v>
      </c>
      <c r="F24" s="43" t="s">
        <v>443</v>
      </c>
      <c r="G24" s="101">
        <v>43921</v>
      </c>
      <c r="H24" s="43" t="s">
        <v>45</v>
      </c>
      <c r="I24" s="43" t="s">
        <v>499</v>
      </c>
      <c r="J24" s="231">
        <v>0.19</v>
      </c>
      <c r="K24" s="113">
        <v>0.19</v>
      </c>
      <c r="L24" s="88"/>
      <c r="M24" s="63" t="s">
        <v>40</v>
      </c>
      <c r="N24" s="43" t="s">
        <v>78</v>
      </c>
      <c r="O24" s="43">
        <v>1.53</v>
      </c>
      <c r="P24" s="43">
        <v>1</v>
      </c>
      <c r="Q24" s="88">
        <v>2400</v>
      </c>
      <c r="R24" s="88">
        <v>456</v>
      </c>
      <c r="S24" s="43" t="s">
        <v>439</v>
      </c>
      <c r="T24" s="43" t="s">
        <v>402</v>
      </c>
      <c r="U24" s="43" t="s">
        <v>391</v>
      </c>
      <c r="V24" s="43" t="s">
        <v>392</v>
      </c>
      <c r="W24" s="43" t="s">
        <v>393</v>
      </c>
      <c r="X24" s="43" t="s">
        <v>500</v>
      </c>
      <c r="Y24" s="43" t="s">
        <v>501</v>
      </c>
      <c r="Z24" s="43" t="s">
        <v>405</v>
      </c>
    </row>
    <row r="25" ht="48" spans="1:26">
      <c r="A25" s="43">
        <v>18</v>
      </c>
      <c r="B25" s="43" t="s">
        <v>502</v>
      </c>
      <c r="C25" s="43" t="s">
        <v>503</v>
      </c>
      <c r="D25" s="43" t="s">
        <v>504</v>
      </c>
      <c r="E25" s="43"/>
      <c r="F25" s="43" t="s">
        <v>431</v>
      </c>
      <c r="G25" s="101">
        <v>43921</v>
      </c>
      <c r="H25" s="43" t="s">
        <v>39</v>
      </c>
      <c r="I25" s="43" t="s">
        <v>505</v>
      </c>
      <c r="J25" s="231">
        <v>0.3</v>
      </c>
      <c r="K25" s="113">
        <v>0.3</v>
      </c>
      <c r="L25" s="88"/>
      <c r="M25" s="63" t="s">
        <v>40</v>
      </c>
      <c r="N25" s="43" t="s">
        <v>184</v>
      </c>
      <c r="O25" s="88" t="s">
        <v>401</v>
      </c>
      <c r="P25" s="43">
        <v>1</v>
      </c>
      <c r="Q25" s="88">
        <v>315</v>
      </c>
      <c r="R25" s="88">
        <v>941.22</v>
      </c>
      <c r="S25" s="43" t="s">
        <v>389</v>
      </c>
      <c r="T25" s="43" t="s">
        <v>402</v>
      </c>
      <c r="U25" s="43" t="s">
        <v>391</v>
      </c>
      <c r="V25" s="43" t="s">
        <v>392</v>
      </c>
      <c r="W25" s="43" t="s">
        <v>393</v>
      </c>
      <c r="X25" s="43" t="s">
        <v>506</v>
      </c>
      <c r="Y25" s="43" t="s">
        <v>507</v>
      </c>
      <c r="Z25" s="43" t="s">
        <v>405</v>
      </c>
    </row>
    <row r="26" ht="48" spans="1:26">
      <c r="A26" s="43">
        <v>20</v>
      </c>
      <c r="B26" s="43" t="s">
        <v>508</v>
      </c>
      <c r="C26" s="43" t="s">
        <v>509</v>
      </c>
      <c r="D26" s="43" t="s">
        <v>510</v>
      </c>
      <c r="E26" s="43"/>
      <c r="F26" s="43" t="s">
        <v>511</v>
      </c>
      <c r="G26" s="101">
        <v>43935</v>
      </c>
      <c r="H26" s="43" t="s">
        <v>39</v>
      </c>
      <c r="I26" s="43" t="s">
        <v>512</v>
      </c>
      <c r="J26" s="231">
        <v>19.52</v>
      </c>
      <c r="K26" s="113"/>
      <c r="L26" s="113">
        <v>19.52</v>
      </c>
      <c r="M26" s="63" t="s">
        <v>40</v>
      </c>
      <c r="N26" s="43" t="s">
        <v>69</v>
      </c>
      <c r="O26" s="88">
        <v>1.53</v>
      </c>
      <c r="P26" s="43">
        <v>1</v>
      </c>
      <c r="Q26" s="88">
        <v>1425</v>
      </c>
      <c r="R26" s="88">
        <v>27819</v>
      </c>
      <c r="S26" s="43" t="s">
        <v>456</v>
      </c>
      <c r="T26" s="43" t="s">
        <v>390</v>
      </c>
      <c r="U26" s="43" t="s">
        <v>391</v>
      </c>
      <c r="V26" s="43" t="s">
        <v>392</v>
      </c>
      <c r="W26" s="43" t="s">
        <v>393</v>
      </c>
      <c r="X26" s="43" t="s">
        <v>513</v>
      </c>
      <c r="Y26" s="43" t="s">
        <v>514</v>
      </c>
      <c r="Z26" s="43" t="s">
        <v>405</v>
      </c>
    </row>
    <row r="27" ht="21" customHeight="1" spans="1:26">
      <c r="A27" s="43" t="s">
        <v>8</v>
      </c>
      <c r="B27" s="43"/>
      <c r="C27" s="43"/>
      <c r="D27" s="88"/>
      <c r="E27" s="88"/>
      <c r="F27" s="88"/>
      <c r="G27" s="229"/>
      <c r="H27" s="88"/>
      <c r="I27" s="88"/>
      <c r="J27" s="88">
        <f t="shared" ref="J27:L27" si="5">SUBTOTAL(9,J5:J26)</f>
        <v>147.13</v>
      </c>
      <c r="K27" s="88">
        <f t="shared" si="5"/>
        <v>77.27</v>
      </c>
      <c r="L27" s="88">
        <f t="shared" si="5"/>
        <v>69.86</v>
      </c>
      <c r="M27" s="88"/>
      <c r="N27" s="88"/>
      <c r="O27" s="88"/>
      <c r="P27" s="43"/>
      <c r="Q27" s="88"/>
      <c r="R27" s="88"/>
      <c r="S27" s="88"/>
      <c r="T27" s="88"/>
      <c r="U27" s="88"/>
      <c r="V27" s="88"/>
      <c r="W27" s="88"/>
      <c r="X27" s="88"/>
      <c r="Y27" s="88"/>
      <c r="Z27" s="43"/>
    </row>
  </sheetData>
  <mergeCells count="32">
    <mergeCell ref="A1:Z1"/>
    <mergeCell ref="B2:I2"/>
    <mergeCell ref="J2:L2"/>
    <mergeCell ref="N2:O2"/>
    <mergeCell ref="P2:R2"/>
    <mergeCell ref="S2:T2"/>
    <mergeCell ref="U2:V2"/>
    <mergeCell ref="X2:Y2"/>
    <mergeCell ref="K3:L3"/>
    <mergeCell ref="A2:A4"/>
    <mergeCell ref="B3:B4"/>
    <mergeCell ref="C3:C4"/>
    <mergeCell ref="D3:D4"/>
    <mergeCell ref="F3:F4"/>
    <mergeCell ref="G3:G4"/>
    <mergeCell ref="H3:H4"/>
    <mergeCell ref="I3:I4"/>
    <mergeCell ref="J3:J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2:W4"/>
    <mergeCell ref="X3:X4"/>
    <mergeCell ref="Y3:Y4"/>
    <mergeCell ref="Z2:Z4"/>
  </mergeCells>
  <pageMargins left="0.751388888888889" right="0.751388888888889" top="1" bottom="1" header="0.5" footer="0.5"/>
  <pageSetup paperSize="9" orientation="landscape"/>
  <headerFooter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04"/>
  <sheetViews>
    <sheetView zoomScale="70" zoomScaleNormal="70" workbookViewId="0">
      <pane xSplit="1" ySplit="5" topLeftCell="B84" activePane="bottomRight" state="frozen"/>
      <selection/>
      <selection pane="topRight"/>
      <selection pane="bottomLeft"/>
      <selection pane="bottomRight" activeCell="L97" sqref="L97:M97"/>
    </sheetView>
  </sheetViews>
  <sheetFormatPr defaultColWidth="9" defaultRowHeight="12"/>
  <cols>
    <col min="1" max="1" width="7" style="168" hidden="1" customWidth="1"/>
    <col min="2" max="2" width="7" style="169" customWidth="1"/>
    <col min="3" max="3" width="14.875" style="170" customWidth="1"/>
    <col min="4" max="4" width="18.5" style="171" customWidth="1"/>
    <col min="5" max="5" width="11.125" style="168" hidden="1" customWidth="1"/>
    <col min="6" max="6" width="10.75" style="168" hidden="1" customWidth="1"/>
    <col min="7" max="7" width="7.75" style="168" customWidth="1"/>
    <col min="8" max="8" width="21.25" style="168" customWidth="1"/>
    <col min="9" max="9" width="10.625" style="172" customWidth="1"/>
    <col min="10" max="10" width="11" style="168" customWidth="1"/>
    <col min="11" max="11" width="11" style="173" customWidth="1"/>
    <col min="12" max="12" width="8" style="173" customWidth="1"/>
    <col min="13" max="13" width="8.625" style="173" customWidth="1"/>
    <col min="14" max="14" width="7.875" style="168" customWidth="1"/>
    <col min="15" max="15" width="9.375" style="168" customWidth="1"/>
    <col min="16" max="16" width="12.5" style="97" customWidth="1"/>
    <col min="17" max="17" width="6.625" style="97" customWidth="1"/>
    <col min="18" max="18" width="13.625" style="97" customWidth="1"/>
    <col min="19" max="19" width="9.25" style="97" customWidth="1"/>
    <col min="20" max="20" width="15.75" style="97" customWidth="1"/>
    <col min="21" max="16384" width="9" style="168"/>
  </cols>
  <sheetData>
    <row r="1" ht="23.1" customHeight="1" spans="2:20">
      <c r="B1" s="174" t="s">
        <v>515</v>
      </c>
      <c r="C1" s="175"/>
      <c r="D1" s="175"/>
      <c r="E1" s="175"/>
      <c r="F1" s="175"/>
      <c r="G1" s="175"/>
      <c r="H1" s="175"/>
      <c r="I1" s="180"/>
      <c r="J1" s="175"/>
      <c r="K1" s="181"/>
      <c r="L1" s="181"/>
      <c r="M1" s="181"/>
      <c r="N1" s="175"/>
      <c r="O1" s="175"/>
      <c r="P1" s="175"/>
      <c r="Q1" s="175"/>
      <c r="R1" s="175"/>
      <c r="S1" s="175"/>
      <c r="T1" s="175"/>
    </row>
    <row r="2" spans="2:20">
      <c r="B2" s="176" t="s">
        <v>516</v>
      </c>
      <c r="C2" s="177"/>
      <c r="D2" s="177"/>
      <c r="E2" s="177"/>
      <c r="F2" s="177"/>
      <c r="G2" s="177"/>
      <c r="H2" s="177"/>
      <c r="I2" s="182"/>
      <c r="J2" s="177"/>
      <c r="K2" s="183"/>
      <c r="L2" s="183"/>
      <c r="M2" s="183"/>
      <c r="N2" s="177"/>
      <c r="O2" s="177"/>
      <c r="P2" s="177"/>
      <c r="Q2" s="177"/>
      <c r="R2" s="177"/>
      <c r="S2" s="177"/>
      <c r="T2" s="177"/>
    </row>
    <row r="3" ht="17.25" customHeight="1" spans="2:20">
      <c r="B3" s="127" t="s">
        <v>24</v>
      </c>
      <c r="C3" s="44" t="s">
        <v>356</v>
      </c>
      <c r="D3" s="44"/>
      <c r="E3" s="44"/>
      <c r="F3" s="44"/>
      <c r="G3" s="44"/>
      <c r="H3" s="44"/>
      <c r="I3" s="66"/>
      <c r="J3" s="44"/>
      <c r="K3" s="61" t="s">
        <v>357</v>
      </c>
      <c r="L3" s="61"/>
      <c r="M3" s="61"/>
      <c r="N3" s="184" t="s">
        <v>360</v>
      </c>
      <c r="O3" s="185"/>
      <c r="P3" s="44" t="s">
        <v>359</v>
      </c>
      <c r="Q3" s="44"/>
      <c r="R3" s="44" t="s">
        <v>364</v>
      </c>
      <c r="S3" s="44"/>
      <c r="T3" s="44" t="s">
        <v>365</v>
      </c>
    </row>
    <row r="4" ht="16.5" customHeight="1" spans="2:20">
      <c r="B4" s="127"/>
      <c r="C4" s="105" t="s">
        <v>25</v>
      </c>
      <c r="D4" s="44" t="s">
        <v>26</v>
      </c>
      <c r="E4" s="146" t="s">
        <v>517</v>
      </c>
      <c r="F4" s="146"/>
      <c r="G4" s="44" t="s">
        <v>367</v>
      </c>
      <c r="H4" s="44" t="s">
        <v>370</v>
      </c>
      <c r="I4" s="66" t="s">
        <v>518</v>
      </c>
      <c r="J4" s="44" t="s">
        <v>519</v>
      </c>
      <c r="K4" s="61" t="s">
        <v>371</v>
      </c>
      <c r="L4" s="61" t="s">
        <v>372</v>
      </c>
      <c r="M4" s="61"/>
      <c r="N4" s="44" t="s">
        <v>375</v>
      </c>
      <c r="O4" s="44" t="s">
        <v>376</v>
      </c>
      <c r="P4" s="44" t="s">
        <v>28</v>
      </c>
      <c r="Q4" s="44" t="s">
        <v>374</v>
      </c>
      <c r="R4" s="44" t="s">
        <v>382</v>
      </c>
      <c r="S4" s="44" t="s">
        <v>383</v>
      </c>
      <c r="T4" s="44"/>
    </row>
    <row r="5" ht="29.25" customHeight="1" spans="2:20">
      <c r="B5" s="127"/>
      <c r="C5" s="105"/>
      <c r="D5" s="44"/>
      <c r="E5" s="164"/>
      <c r="F5" s="164"/>
      <c r="G5" s="44"/>
      <c r="H5" s="44"/>
      <c r="I5" s="66"/>
      <c r="J5" s="44"/>
      <c r="K5" s="61"/>
      <c r="L5" s="61" t="s">
        <v>384</v>
      </c>
      <c r="M5" s="61" t="s">
        <v>385</v>
      </c>
      <c r="N5" s="44"/>
      <c r="O5" s="44"/>
      <c r="P5" s="44"/>
      <c r="Q5" s="44"/>
      <c r="R5" s="44"/>
      <c r="S5" s="44"/>
      <c r="T5" s="44"/>
    </row>
    <row r="6" ht="33.75" customHeight="1" spans="1:20">
      <c r="A6" s="178" t="s">
        <v>520</v>
      </c>
      <c r="B6" s="127" t="s">
        <v>521</v>
      </c>
      <c r="C6" s="105" t="s">
        <v>53</v>
      </c>
      <c r="D6" s="44" t="s">
        <v>54</v>
      </c>
      <c r="E6" s="44"/>
      <c r="F6" s="44">
        <v>6</v>
      </c>
      <c r="G6" s="44" t="s">
        <v>431</v>
      </c>
      <c r="H6" s="44" t="s">
        <v>55</v>
      </c>
      <c r="I6" s="66">
        <v>44287</v>
      </c>
      <c r="J6" s="44" t="s">
        <v>400</v>
      </c>
      <c r="K6" s="61">
        <v>16.8</v>
      </c>
      <c r="L6" s="61">
        <v>16.8</v>
      </c>
      <c r="M6" s="61"/>
      <c r="N6" s="42">
        <v>2</v>
      </c>
      <c r="O6" s="42">
        <v>285</v>
      </c>
      <c r="P6" s="44" t="s">
        <v>44</v>
      </c>
      <c r="Q6" s="44">
        <v>0.86</v>
      </c>
      <c r="R6" s="44" t="s">
        <v>522</v>
      </c>
      <c r="S6" s="44" t="s">
        <v>523</v>
      </c>
      <c r="T6" s="44" t="s">
        <v>405</v>
      </c>
    </row>
    <row r="7" ht="28.5" customHeight="1" spans="1:20">
      <c r="A7" s="178" t="s">
        <v>524</v>
      </c>
      <c r="B7" s="127" t="s">
        <v>525</v>
      </c>
      <c r="C7" s="105" t="s">
        <v>526</v>
      </c>
      <c r="D7" s="44" t="s">
        <v>527</v>
      </c>
      <c r="E7" s="44"/>
      <c r="F7" s="44" t="s">
        <v>528</v>
      </c>
      <c r="G7" s="44" t="s">
        <v>431</v>
      </c>
      <c r="H7" s="44" t="s">
        <v>529</v>
      </c>
      <c r="I7" s="66">
        <v>44287</v>
      </c>
      <c r="J7" s="44" t="s">
        <v>388</v>
      </c>
      <c r="K7" s="61">
        <v>3.33</v>
      </c>
      <c r="L7" s="61"/>
      <c r="M7" s="61">
        <v>3.33</v>
      </c>
      <c r="N7" s="42">
        <v>2</v>
      </c>
      <c r="O7" s="42">
        <v>285</v>
      </c>
      <c r="P7" s="44" t="s">
        <v>44</v>
      </c>
      <c r="Q7" s="44">
        <v>0.86</v>
      </c>
      <c r="R7" s="44" t="s">
        <v>530</v>
      </c>
      <c r="S7" s="44" t="s">
        <v>531</v>
      </c>
      <c r="T7" s="44" t="s">
        <v>396</v>
      </c>
    </row>
    <row r="8" ht="28.5" customHeight="1" spans="1:20">
      <c r="A8" s="178" t="s">
        <v>532</v>
      </c>
      <c r="B8" s="127" t="s">
        <v>533</v>
      </c>
      <c r="C8" s="105" t="s">
        <v>534</v>
      </c>
      <c r="D8" s="44" t="s">
        <v>535</v>
      </c>
      <c r="E8" s="44"/>
      <c r="F8" s="44" t="s">
        <v>536</v>
      </c>
      <c r="G8" s="44" t="s">
        <v>431</v>
      </c>
      <c r="H8" s="44" t="s">
        <v>537</v>
      </c>
      <c r="I8" s="66">
        <v>44287</v>
      </c>
      <c r="J8" s="44" t="s">
        <v>388</v>
      </c>
      <c r="K8" s="61">
        <v>5.7</v>
      </c>
      <c r="L8" s="61"/>
      <c r="M8" s="61">
        <v>5.7</v>
      </c>
      <c r="N8" s="42">
        <v>2</v>
      </c>
      <c r="O8" s="42">
        <v>285</v>
      </c>
      <c r="P8" s="44" t="s">
        <v>44</v>
      </c>
      <c r="Q8" s="44">
        <v>0.87</v>
      </c>
      <c r="R8" s="44" t="s">
        <v>538</v>
      </c>
      <c r="S8" s="44" t="s">
        <v>539</v>
      </c>
      <c r="T8" s="44" t="s">
        <v>396</v>
      </c>
    </row>
    <row r="9" ht="28.5" customHeight="1" spans="1:20">
      <c r="A9" s="178" t="s">
        <v>540</v>
      </c>
      <c r="B9" s="127" t="s">
        <v>541</v>
      </c>
      <c r="C9" s="105" t="s">
        <v>56</v>
      </c>
      <c r="D9" s="44" t="s">
        <v>57</v>
      </c>
      <c r="E9" s="44"/>
      <c r="F9" s="44">
        <v>6</v>
      </c>
      <c r="G9" s="44" t="s">
        <v>431</v>
      </c>
      <c r="H9" s="44" t="s">
        <v>58</v>
      </c>
      <c r="I9" s="66">
        <v>44287</v>
      </c>
      <c r="J9" s="44" t="s">
        <v>400</v>
      </c>
      <c r="K9" s="61">
        <v>17.4</v>
      </c>
      <c r="L9" s="61">
        <v>17.4</v>
      </c>
      <c r="M9" s="61"/>
      <c r="N9" s="42">
        <v>2</v>
      </c>
      <c r="O9" s="42">
        <v>285</v>
      </c>
      <c r="P9" s="44" t="s">
        <v>44</v>
      </c>
      <c r="Q9" s="44">
        <v>0.86</v>
      </c>
      <c r="R9" s="44" t="s">
        <v>542</v>
      </c>
      <c r="S9" s="44" t="s">
        <v>543</v>
      </c>
      <c r="T9" s="44" t="s">
        <v>467</v>
      </c>
    </row>
    <row r="10" ht="28.5" customHeight="1" spans="1:20">
      <c r="A10" s="178" t="s">
        <v>544</v>
      </c>
      <c r="B10" s="127" t="s">
        <v>545</v>
      </c>
      <c r="C10" s="105" t="s">
        <v>59</v>
      </c>
      <c r="D10" s="44" t="s">
        <v>60</v>
      </c>
      <c r="E10" s="44"/>
      <c r="F10" s="44" t="s">
        <v>546</v>
      </c>
      <c r="G10" s="44" t="s">
        <v>431</v>
      </c>
      <c r="H10" s="44" t="s">
        <v>61</v>
      </c>
      <c r="I10" s="66">
        <v>44317</v>
      </c>
      <c r="J10" s="44" t="s">
        <v>400</v>
      </c>
      <c r="K10" s="61">
        <v>33.7</v>
      </c>
      <c r="L10" s="61">
        <v>33.7</v>
      </c>
      <c r="M10" s="61"/>
      <c r="N10" s="42">
        <v>1</v>
      </c>
      <c r="O10" s="42">
        <v>315</v>
      </c>
      <c r="P10" s="44" t="s">
        <v>44</v>
      </c>
      <c r="Q10" s="44">
        <v>0.86</v>
      </c>
      <c r="R10" s="44" t="s">
        <v>547</v>
      </c>
      <c r="S10" s="44" t="s">
        <v>548</v>
      </c>
      <c r="T10" s="44" t="s">
        <v>467</v>
      </c>
    </row>
    <row r="11" ht="28.5" customHeight="1" spans="1:20">
      <c r="A11" s="178" t="s">
        <v>549</v>
      </c>
      <c r="B11" s="127" t="s">
        <v>550</v>
      </c>
      <c r="C11" s="105" t="s">
        <v>551</v>
      </c>
      <c r="D11" s="44" t="s">
        <v>552</v>
      </c>
      <c r="E11" s="44"/>
      <c r="F11" s="44" t="s">
        <v>553</v>
      </c>
      <c r="G11" s="44" t="s">
        <v>431</v>
      </c>
      <c r="H11" s="43" t="s">
        <v>193</v>
      </c>
      <c r="I11" s="101">
        <v>44317</v>
      </c>
      <c r="J11" s="43" t="s">
        <v>400</v>
      </c>
      <c r="K11" s="63">
        <v>2.92</v>
      </c>
      <c r="L11" s="61">
        <v>2.92</v>
      </c>
      <c r="M11" s="58"/>
      <c r="N11" s="42">
        <v>1</v>
      </c>
      <c r="O11" s="42">
        <v>315</v>
      </c>
      <c r="P11" s="43" t="s">
        <v>44</v>
      </c>
      <c r="Q11" s="44">
        <v>0.86</v>
      </c>
      <c r="R11" s="44" t="s">
        <v>554</v>
      </c>
      <c r="S11" s="44" t="s">
        <v>555</v>
      </c>
      <c r="T11" s="43" t="s">
        <v>405</v>
      </c>
    </row>
    <row r="12" ht="28.5" customHeight="1" spans="1:20">
      <c r="A12" s="178" t="s">
        <v>556</v>
      </c>
      <c r="B12" s="127" t="s">
        <v>557</v>
      </c>
      <c r="C12" s="105" t="s">
        <v>62</v>
      </c>
      <c r="D12" s="44" t="s">
        <v>63</v>
      </c>
      <c r="E12" s="44"/>
      <c r="F12" s="44" t="s">
        <v>558</v>
      </c>
      <c r="G12" s="44" t="s">
        <v>431</v>
      </c>
      <c r="H12" s="44" t="s">
        <v>64</v>
      </c>
      <c r="I12" s="66">
        <v>44317</v>
      </c>
      <c r="J12" s="44" t="s">
        <v>400</v>
      </c>
      <c r="K12" s="61">
        <v>0.19</v>
      </c>
      <c r="L12" s="61">
        <v>0.19</v>
      </c>
      <c r="M12" s="61"/>
      <c r="N12" s="42">
        <v>2</v>
      </c>
      <c r="O12" s="42">
        <v>285</v>
      </c>
      <c r="P12" s="44" t="s">
        <v>44</v>
      </c>
      <c r="Q12" s="44">
        <v>0.91</v>
      </c>
      <c r="R12" s="44" t="s">
        <v>559</v>
      </c>
      <c r="S12" s="44" t="s">
        <v>560</v>
      </c>
      <c r="T12" s="44" t="s">
        <v>405</v>
      </c>
    </row>
    <row r="13" ht="28.5" customHeight="1" spans="1:20">
      <c r="A13" s="178" t="s">
        <v>561</v>
      </c>
      <c r="B13" s="127" t="s">
        <v>562</v>
      </c>
      <c r="C13" s="105" t="s">
        <v>563</v>
      </c>
      <c r="D13" s="44" t="s">
        <v>564</v>
      </c>
      <c r="E13" s="44"/>
      <c r="F13" s="44">
        <v>6</v>
      </c>
      <c r="G13" s="44" t="s">
        <v>455</v>
      </c>
      <c r="H13" s="43" t="s">
        <v>565</v>
      </c>
      <c r="I13" s="101">
        <v>44501</v>
      </c>
      <c r="J13" s="43" t="s">
        <v>400</v>
      </c>
      <c r="K13" s="63">
        <v>0.06</v>
      </c>
      <c r="L13" s="61">
        <v>0.06</v>
      </c>
      <c r="M13" s="58"/>
      <c r="N13" s="42">
        <v>3</v>
      </c>
      <c r="O13" s="42">
        <v>390</v>
      </c>
      <c r="P13" s="43" t="s">
        <v>44</v>
      </c>
      <c r="Q13" s="44">
        <v>0.86</v>
      </c>
      <c r="R13" s="44" t="s">
        <v>566</v>
      </c>
      <c r="S13" s="44" t="s">
        <v>567</v>
      </c>
      <c r="T13" s="43" t="s">
        <v>405</v>
      </c>
    </row>
    <row r="14" ht="28.5" customHeight="1" spans="1:20">
      <c r="A14" s="178" t="s">
        <v>568</v>
      </c>
      <c r="B14" s="127" t="s">
        <v>569</v>
      </c>
      <c r="C14" s="105" t="s">
        <v>570</v>
      </c>
      <c r="D14" s="44" t="s">
        <v>571</v>
      </c>
      <c r="E14" s="44"/>
      <c r="F14" s="44">
        <v>6</v>
      </c>
      <c r="G14" s="44" t="s">
        <v>455</v>
      </c>
      <c r="H14" s="43" t="s">
        <v>572</v>
      </c>
      <c r="I14" s="101">
        <v>44501</v>
      </c>
      <c r="J14" s="43" t="s">
        <v>400</v>
      </c>
      <c r="K14" s="63">
        <v>1.21</v>
      </c>
      <c r="L14" s="61">
        <v>1.21</v>
      </c>
      <c r="M14" s="58"/>
      <c r="N14" s="42">
        <v>4</v>
      </c>
      <c r="O14" s="42">
        <v>305</v>
      </c>
      <c r="P14" s="43" t="s">
        <v>44</v>
      </c>
      <c r="Q14" s="44">
        <v>0.96</v>
      </c>
      <c r="R14" s="44" t="s">
        <v>573</v>
      </c>
      <c r="S14" s="44" t="s">
        <v>574</v>
      </c>
      <c r="T14" s="43" t="s">
        <v>405</v>
      </c>
    </row>
    <row r="15" ht="28.5" customHeight="1" spans="1:20">
      <c r="A15" s="178" t="s">
        <v>575</v>
      </c>
      <c r="B15" s="127" t="s">
        <v>576</v>
      </c>
      <c r="C15" s="105" t="s">
        <v>577</v>
      </c>
      <c r="D15" s="44" t="s">
        <v>578</v>
      </c>
      <c r="E15" s="44"/>
      <c r="F15" s="44">
        <v>6</v>
      </c>
      <c r="G15" s="44" t="s">
        <v>455</v>
      </c>
      <c r="H15" s="43" t="s">
        <v>579</v>
      </c>
      <c r="I15" s="101">
        <v>44501</v>
      </c>
      <c r="J15" s="43" t="s">
        <v>400</v>
      </c>
      <c r="K15" s="63">
        <v>0.33</v>
      </c>
      <c r="L15" s="61">
        <v>0.33</v>
      </c>
      <c r="M15" s="58"/>
      <c r="N15" s="42">
        <v>2</v>
      </c>
      <c r="O15" s="42">
        <v>495</v>
      </c>
      <c r="P15" s="43" t="s">
        <v>44</v>
      </c>
      <c r="Q15" s="44">
        <v>0.86</v>
      </c>
      <c r="R15" s="44" t="s">
        <v>580</v>
      </c>
      <c r="S15" s="44" t="s">
        <v>581</v>
      </c>
      <c r="T15" s="43" t="s">
        <v>405</v>
      </c>
    </row>
    <row r="16" ht="28.5" customHeight="1" spans="1:20">
      <c r="A16" s="178" t="s">
        <v>582</v>
      </c>
      <c r="B16" s="127" t="s">
        <v>583</v>
      </c>
      <c r="C16" s="105" t="s">
        <v>584</v>
      </c>
      <c r="D16" s="44" t="s">
        <v>585</v>
      </c>
      <c r="E16" s="44"/>
      <c r="F16" s="44">
        <v>6</v>
      </c>
      <c r="G16" s="44" t="s">
        <v>455</v>
      </c>
      <c r="H16" s="43" t="s">
        <v>74</v>
      </c>
      <c r="I16" s="101">
        <v>44501</v>
      </c>
      <c r="J16" s="43" t="s">
        <v>400</v>
      </c>
      <c r="K16" s="63">
        <v>0.3</v>
      </c>
      <c r="L16" s="61">
        <v>0.3</v>
      </c>
      <c r="M16" s="58"/>
      <c r="N16" s="42">
        <v>4</v>
      </c>
      <c r="O16" s="42">
        <v>305</v>
      </c>
      <c r="P16" s="43" t="s">
        <v>44</v>
      </c>
      <c r="Q16" s="44">
        <v>0.96</v>
      </c>
      <c r="R16" s="44" t="s">
        <v>586</v>
      </c>
      <c r="S16" s="44" t="s">
        <v>587</v>
      </c>
      <c r="T16" s="43" t="s">
        <v>405</v>
      </c>
    </row>
    <row r="17" ht="28.5" customHeight="1" spans="1:20">
      <c r="A17" s="178" t="s">
        <v>588</v>
      </c>
      <c r="B17" s="127" t="s">
        <v>589</v>
      </c>
      <c r="C17" s="105" t="s">
        <v>590</v>
      </c>
      <c r="D17" s="44" t="s">
        <v>591</v>
      </c>
      <c r="E17" s="44"/>
      <c r="F17" s="44"/>
      <c r="G17" s="44" t="s">
        <v>592</v>
      </c>
      <c r="H17" s="43" t="s">
        <v>593</v>
      </c>
      <c r="I17" s="101">
        <v>44378</v>
      </c>
      <c r="J17" s="43" t="s">
        <v>400</v>
      </c>
      <c r="K17" s="63">
        <v>6.59</v>
      </c>
      <c r="L17" s="61">
        <v>6.59</v>
      </c>
      <c r="M17" s="58"/>
      <c r="N17" s="42">
        <v>3</v>
      </c>
      <c r="O17" s="42">
        <v>390</v>
      </c>
      <c r="P17" s="43" t="s">
        <v>44</v>
      </c>
      <c r="Q17" s="44">
        <v>0.96</v>
      </c>
      <c r="R17" s="44" t="s">
        <v>594</v>
      </c>
      <c r="S17" s="44" t="s">
        <v>595</v>
      </c>
      <c r="T17" s="43" t="s">
        <v>405</v>
      </c>
    </row>
    <row r="18" ht="46.5" customHeight="1" spans="1:20">
      <c r="A18" s="178" t="s">
        <v>596</v>
      </c>
      <c r="B18" s="127" t="s">
        <v>597</v>
      </c>
      <c r="C18" s="105" t="s">
        <v>79</v>
      </c>
      <c r="D18" s="44" t="s">
        <v>80</v>
      </c>
      <c r="E18" s="44"/>
      <c r="F18" s="44"/>
      <c r="G18" s="44" t="s">
        <v>511</v>
      </c>
      <c r="H18" s="44" t="s">
        <v>81</v>
      </c>
      <c r="I18" s="66">
        <v>44287</v>
      </c>
      <c r="J18" s="44" t="s">
        <v>464</v>
      </c>
      <c r="K18" s="61">
        <v>6.23</v>
      </c>
      <c r="L18" s="61"/>
      <c r="M18" s="61">
        <v>6.23</v>
      </c>
      <c r="N18" s="42">
        <v>1</v>
      </c>
      <c r="O18" s="42">
        <v>2400</v>
      </c>
      <c r="P18" s="44" t="s">
        <v>37</v>
      </c>
      <c r="Q18" s="44">
        <v>2.15</v>
      </c>
      <c r="R18" s="44" t="s">
        <v>598</v>
      </c>
      <c r="S18" s="44" t="s">
        <v>599</v>
      </c>
      <c r="T18" s="44" t="s">
        <v>396</v>
      </c>
    </row>
    <row r="19" ht="28.5" customHeight="1" spans="1:20">
      <c r="A19" s="178" t="s">
        <v>600</v>
      </c>
      <c r="B19" s="127" t="s">
        <v>601</v>
      </c>
      <c r="C19" s="105" t="s">
        <v>264</v>
      </c>
      <c r="D19" s="44" t="s">
        <v>265</v>
      </c>
      <c r="E19" s="44"/>
      <c r="F19" s="44"/>
      <c r="G19" s="44" t="s">
        <v>602</v>
      </c>
      <c r="H19" s="44" t="s">
        <v>266</v>
      </c>
      <c r="I19" s="66">
        <v>44287</v>
      </c>
      <c r="J19" s="44" t="s">
        <v>464</v>
      </c>
      <c r="K19" s="61">
        <v>4.54</v>
      </c>
      <c r="L19" s="61"/>
      <c r="M19" s="61">
        <v>4.54</v>
      </c>
      <c r="N19" s="42">
        <v>1</v>
      </c>
      <c r="O19" s="42">
        <v>2400</v>
      </c>
      <c r="P19" s="44" t="s">
        <v>37</v>
      </c>
      <c r="Q19" s="44">
        <v>2.15</v>
      </c>
      <c r="R19" s="44" t="s">
        <v>603</v>
      </c>
      <c r="S19" s="44" t="s">
        <v>604</v>
      </c>
      <c r="T19" s="44" t="s">
        <v>396</v>
      </c>
    </row>
    <row r="20" ht="28.5" customHeight="1" spans="1:20">
      <c r="A20" s="178" t="s">
        <v>605</v>
      </c>
      <c r="B20" s="127" t="s">
        <v>606</v>
      </c>
      <c r="C20" s="105" t="s">
        <v>280</v>
      </c>
      <c r="D20" s="44" t="s">
        <v>281</v>
      </c>
      <c r="E20" s="44"/>
      <c r="F20" s="44"/>
      <c r="G20" s="44" t="s">
        <v>602</v>
      </c>
      <c r="H20" s="44" t="s">
        <v>282</v>
      </c>
      <c r="I20" s="66">
        <v>44287</v>
      </c>
      <c r="J20" s="44" t="s">
        <v>464</v>
      </c>
      <c r="K20" s="61">
        <v>2.32</v>
      </c>
      <c r="L20" s="61"/>
      <c r="M20" s="61">
        <v>2.32</v>
      </c>
      <c r="N20" s="42">
        <v>1</v>
      </c>
      <c r="O20" s="42">
        <v>2400</v>
      </c>
      <c r="P20" s="44" t="s">
        <v>37</v>
      </c>
      <c r="Q20" s="44">
        <v>2.16</v>
      </c>
      <c r="R20" s="44" t="s">
        <v>607</v>
      </c>
      <c r="S20" s="44" t="s">
        <v>608</v>
      </c>
      <c r="T20" s="44" t="s">
        <v>396</v>
      </c>
    </row>
    <row r="21" ht="28.5" customHeight="1" spans="1:20">
      <c r="A21" s="178" t="s">
        <v>609</v>
      </c>
      <c r="B21" s="127" t="s">
        <v>610</v>
      </c>
      <c r="C21" s="105" t="s">
        <v>267</v>
      </c>
      <c r="D21" s="44" t="s">
        <v>268</v>
      </c>
      <c r="E21" s="44"/>
      <c r="F21" s="44" t="s">
        <v>269</v>
      </c>
      <c r="G21" s="44" t="s">
        <v>431</v>
      </c>
      <c r="H21" s="44" t="s">
        <v>270</v>
      </c>
      <c r="I21" s="66">
        <v>44317</v>
      </c>
      <c r="J21" s="44" t="s">
        <v>400</v>
      </c>
      <c r="K21" s="61">
        <v>1.44</v>
      </c>
      <c r="L21" s="61">
        <v>1.44</v>
      </c>
      <c r="M21" s="61"/>
      <c r="N21" s="42">
        <v>2</v>
      </c>
      <c r="O21" s="42">
        <v>1725</v>
      </c>
      <c r="P21" s="44" t="s">
        <v>37</v>
      </c>
      <c r="Q21" s="44">
        <v>2.15</v>
      </c>
      <c r="R21" s="44" t="s">
        <v>611</v>
      </c>
      <c r="S21" s="44" t="s">
        <v>612</v>
      </c>
      <c r="T21" s="43" t="s">
        <v>467</v>
      </c>
    </row>
    <row r="22" ht="28.5" customHeight="1" spans="1:20">
      <c r="A22" s="178" t="s">
        <v>613</v>
      </c>
      <c r="B22" s="127" t="s">
        <v>614</v>
      </c>
      <c r="C22" s="105" t="s">
        <v>87</v>
      </c>
      <c r="D22" s="44" t="s">
        <v>88</v>
      </c>
      <c r="E22" s="44"/>
      <c r="F22" s="44"/>
      <c r="G22" s="44" t="s">
        <v>412</v>
      </c>
      <c r="H22" s="44" t="s">
        <v>89</v>
      </c>
      <c r="I22" s="66">
        <v>44378</v>
      </c>
      <c r="J22" s="44" t="s">
        <v>388</v>
      </c>
      <c r="K22" s="61">
        <v>0.99</v>
      </c>
      <c r="L22" s="61"/>
      <c r="M22" s="61">
        <v>0.99</v>
      </c>
      <c r="N22" s="42">
        <v>2</v>
      </c>
      <c r="O22" s="42">
        <v>1725</v>
      </c>
      <c r="P22" s="44" t="s">
        <v>37</v>
      </c>
      <c r="Q22" s="44">
        <v>2.15</v>
      </c>
      <c r="R22" s="44" t="s">
        <v>615</v>
      </c>
      <c r="S22" s="44" t="s">
        <v>616</v>
      </c>
      <c r="T22" s="44" t="s">
        <v>396</v>
      </c>
    </row>
    <row r="23" ht="28.5" customHeight="1" spans="1:20">
      <c r="A23" s="178" t="s">
        <v>617</v>
      </c>
      <c r="B23" s="127" t="s">
        <v>618</v>
      </c>
      <c r="C23" s="105" t="s">
        <v>90</v>
      </c>
      <c r="D23" s="44" t="s">
        <v>91</v>
      </c>
      <c r="E23" s="44"/>
      <c r="F23" s="44"/>
      <c r="G23" s="44" t="s">
        <v>412</v>
      </c>
      <c r="H23" s="44" t="s">
        <v>92</v>
      </c>
      <c r="I23" s="66">
        <v>44317</v>
      </c>
      <c r="J23" s="44" t="s">
        <v>400</v>
      </c>
      <c r="K23" s="61">
        <v>2.17</v>
      </c>
      <c r="L23" s="61">
        <v>2.17</v>
      </c>
      <c r="M23" s="61"/>
      <c r="N23" s="42">
        <v>3</v>
      </c>
      <c r="O23" s="42">
        <v>390</v>
      </c>
      <c r="P23" s="44" t="s">
        <v>44</v>
      </c>
      <c r="Q23" s="44">
        <v>0.96</v>
      </c>
      <c r="R23" s="44" t="s">
        <v>619</v>
      </c>
      <c r="S23" s="44" t="s">
        <v>620</v>
      </c>
      <c r="T23" s="43" t="s">
        <v>467</v>
      </c>
    </row>
    <row r="24" ht="28.5" customHeight="1" spans="1:20">
      <c r="A24" s="178" t="s">
        <v>621</v>
      </c>
      <c r="B24" s="127" t="s">
        <v>622</v>
      </c>
      <c r="C24" s="105" t="s">
        <v>254</v>
      </c>
      <c r="D24" s="44" t="s">
        <v>255</v>
      </c>
      <c r="E24" s="44"/>
      <c r="F24" s="44"/>
      <c r="G24" s="44" t="s">
        <v>412</v>
      </c>
      <c r="H24" s="44" t="s">
        <v>96</v>
      </c>
      <c r="I24" s="66">
        <v>44317</v>
      </c>
      <c r="J24" s="44" t="s">
        <v>400</v>
      </c>
      <c r="K24" s="61">
        <v>0.8</v>
      </c>
      <c r="L24" s="61">
        <v>0.8</v>
      </c>
      <c r="M24" s="61"/>
      <c r="N24" s="42">
        <v>4</v>
      </c>
      <c r="O24" s="42">
        <v>305</v>
      </c>
      <c r="P24" s="44" t="s">
        <v>44</v>
      </c>
      <c r="Q24" s="44">
        <v>0.96</v>
      </c>
      <c r="R24" s="44" t="s">
        <v>623</v>
      </c>
      <c r="S24" s="44" t="s">
        <v>624</v>
      </c>
      <c r="T24" s="43" t="s">
        <v>467</v>
      </c>
    </row>
    <row r="25" ht="28.5" customHeight="1" spans="1:20">
      <c r="A25" s="178" t="s">
        <v>625</v>
      </c>
      <c r="B25" s="127" t="s">
        <v>626</v>
      </c>
      <c r="C25" s="105" t="s">
        <v>93</v>
      </c>
      <c r="D25" s="44" t="s">
        <v>94</v>
      </c>
      <c r="E25" s="44"/>
      <c r="F25" s="44" t="s">
        <v>627</v>
      </c>
      <c r="G25" s="44" t="s">
        <v>412</v>
      </c>
      <c r="H25" s="44" t="s">
        <v>96</v>
      </c>
      <c r="I25" s="66">
        <v>44317</v>
      </c>
      <c r="J25" s="44" t="s">
        <v>400</v>
      </c>
      <c r="K25" s="61">
        <v>4.96</v>
      </c>
      <c r="L25" s="61">
        <v>4.96</v>
      </c>
      <c r="M25" s="61"/>
      <c r="N25" s="42">
        <v>4</v>
      </c>
      <c r="O25" s="42">
        <v>305</v>
      </c>
      <c r="P25" s="44" t="s">
        <v>44</v>
      </c>
      <c r="Q25" s="44">
        <v>0.96</v>
      </c>
      <c r="R25" s="44" t="s">
        <v>628</v>
      </c>
      <c r="S25" s="44" t="s">
        <v>629</v>
      </c>
      <c r="T25" s="44" t="s">
        <v>405</v>
      </c>
    </row>
    <row r="26" ht="28.5" customHeight="1" spans="1:20">
      <c r="A26" s="178" t="s">
        <v>630</v>
      </c>
      <c r="B26" s="127" t="s">
        <v>631</v>
      </c>
      <c r="C26" s="105" t="s">
        <v>632</v>
      </c>
      <c r="D26" s="44" t="s">
        <v>633</v>
      </c>
      <c r="E26" s="44"/>
      <c r="F26" s="44" t="s">
        <v>634</v>
      </c>
      <c r="G26" s="44" t="s">
        <v>412</v>
      </c>
      <c r="H26" s="43" t="s">
        <v>96</v>
      </c>
      <c r="I26" s="66">
        <v>44287</v>
      </c>
      <c r="J26" s="43" t="s">
        <v>400</v>
      </c>
      <c r="K26" s="63">
        <v>5.55</v>
      </c>
      <c r="L26" s="61">
        <v>5.55</v>
      </c>
      <c r="M26" s="58"/>
      <c r="N26" s="42">
        <v>3</v>
      </c>
      <c r="O26" s="42">
        <v>390</v>
      </c>
      <c r="P26" s="43" t="s">
        <v>44</v>
      </c>
      <c r="Q26" s="44">
        <v>0.96</v>
      </c>
      <c r="R26" s="44" t="s">
        <v>635</v>
      </c>
      <c r="S26" s="44" t="s">
        <v>636</v>
      </c>
      <c r="T26" s="44" t="s">
        <v>405</v>
      </c>
    </row>
    <row r="27" ht="28.5" customHeight="1" spans="1:20">
      <c r="A27" s="178" t="s">
        <v>637</v>
      </c>
      <c r="B27" s="127" t="s">
        <v>638</v>
      </c>
      <c r="C27" s="105" t="s">
        <v>97</v>
      </c>
      <c r="D27" s="44" t="s">
        <v>98</v>
      </c>
      <c r="E27" s="44"/>
      <c r="F27" s="44"/>
      <c r="G27" s="44" t="s">
        <v>412</v>
      </c>
      <c r="H27" s="44" t="s">
        <v>99</v>
      </c>
      <c r="I27" s="66">
        <v>44317</v>
      </c>
      <c r="J27" s="44" t="s">
        <v>400</v>
      </c>
      <c r="K27" s="61">
        <v>3.33</v>
      </c>
      <c r="L27" s="61">
        <v>3.33</v>
      </c>
      <c r="M27" s="61"/>
      <c r="N27" s="42">
        <v>3</v>
      </c>
      <c r="O27" s="42">
        <v>390</v>
      </c>
      <c r="P27" s="44" t="s">
        <v>44</v>
      </c>
      <c r="Q27" s="44">
        <v>0.89</v>
      </c>
      <c r="R27" s="44" t="s">
        <v>639</v>
      </c>
      <c r="S27" s="44" t="s">
        <v>640</v>
      </c>
      <c r="T27" s="43" t="s">
        <v>467</v>
      </c>
    </row>
    <row r="28" ht="28.5" customHeight="1" spans="1:20">
      <c r="A28" s="178" t="s">
        <v>641</v>
      </c>
      <c r="B28" s="127" t="s">
        <v>642</v>
      </c>
      <c r="C28" s="105" t="s">
        <v>100</v>
      </c>
      <c r="D28" s="44" t="s">
        <v>101</v>
      </c>
      <c r="E28" s="44"/>
      <c r="F28" s="44"/>
      <c r="G28" s="44" t="s">
        <v>412</v>
      </c>
      <c r="H28" s="43" t="s">
        <v>102</v>
      </c>
      <c r="I28" s="101">
        <v>44317</v>
      </c>
      <c r="J28" s="43" t="s">
        <v>400</v>
      </c>
      <c r="K28" s="63">
        <v>15.6</v>
      </c>
      <c r="L28" s="61">
        <v>15.6</v>
      </c>
      <c r="M28" s="58"/>
      <c r="N28" s="42">
        <v>3</v>
      </c>
      <c r="O28" s="42">
        <v>390</v>
      </c>
      <c r="P28" s="43" t="s">
        <v>44</v>
      </c>
      <c r="Q28" s="44">
        <v>0.89</v>
      </c>
      <c r="R28" s="44" t="s">
        <v>643</v>
      </c>
      <c r="S28" s="44" t="s">
        <v>644</v>
      </c>
      <c r="T28" s="43" t="s">
        <v>467</v>
      </c>
    </row>
    <row r="29" ht="28.5" customHeight="1" spans="1:20">
      <c r="A29" s="178" t="s">
        <v>645</v>
      </c>
      <c r="B29" s="127" t="s">
        <v>646</v>
      </c>
      <c r="C29" s="105" t="s">
        <v>103</v>
      </c>
      <c r="D29" s="42" t="s">
        <v>104</v>
      </c>
      <c r="E29" s="42"/>
      <c r="F29" s="43"/>
      <c r="G29" s="44" t="s">
        <v>412</v>
      </c>
      <c r="H29" s="43" t="s">
        <v>96</v>
      </c>
      <c r="I29" s="66">
        <v>44503</v>
      </c>
      <c r="J29" s="44" t="s">
        <v>400</v>
      </c>
      <c r="K29" s="58">
        <v>2.67</v>
      </c>
      <c r="L29" s="61">
        <v>2.67</v>
      </c>
      <c r="M29" s="61"/>
      <c r="N29" s="42">
        <v>4</v>
      </c>
      <c r="O29" s="42">
        <v>305</v>
      </c>
      <c r="P29" s="44" t="s">
        <v>44</v>
      </c>
      <c r="Q29" s="44">
        <v>0.89</v>
      </c>
      <c r="R29" s="44" t="s">
        <v>647</v>
      </c>
      <c r="S29" s="44" t="s">
        <v>648</v>
      </c>
      <c r="T29" s="43" t="s">
        <v>467</v>
      </c>
    </row>
    <row r="30" ht="28.5" customHeight="1" spans="1:20">
      <c r="A30" s="178" t="s">
        <v>649</v>
      </c>
      <c r="B30" s="127" t="s">
        <v>650</v>
      </c>
      <c r="C30" s="105" t="s">
        <v>105</v>
      </c>
      <c r="D30" s="42" t="s">
        <v>106</v>
      </c>
      <c r="E30" s="42"/>
      <c r="F30" s="43" t="s">
        <v>651</v>
      </c>
      <c r="G30" s="44" t="s">
        <v>412</v>
      </c>
      <c r="H30" s="43" t="s">
        <v>108</v>
      </c>
      <c r="I30" s="66">
        <v>44443</v>
      </c>
      <c r="J30" s="44" t="s">
        <v>400</v>
      </c>
      <c r="K30" s="58">
        <v>1.11</v>
      </c>
      <c r="L30" s="61">
        <v>1.11</v>
      </c>
      <c r="M30" s="61"/>
      <c r="N30" s="42">
        <v>2</v>
      </c>
      <c r="O30" s="42">
        <v>495</v>
      </c>
      <c r="P30" s="44" t="s">
        <v>44</v>
      </c>
      <c r="Q30" s="44">
        <v>0.89</v>
      </c>
      <c r="R30" s="44" t="s">
        <v>652</v>
      </c>
      <c r="S30" s="44" t="s">
        <v>653</v>
      </c>
      <c r="T30" s="44" t="s">
        <v>405</v>
      </c>
    </row>
    <row r="31" ht="28.5" customHeight="1" spans="1:20">
      <c r="A31" s="178" t="s">
        <v>654</v>
      </c>
      <c r="B31" s="127" t="s">
        <v>655</v>
      </c>
      <c r="C31" s="105" t="s">
        <v>109</v>
      </c>
      <c r="D31" s="44" t="s">
        <v>110</v>
      </c>
      <c r="E31" s="44"/>
      <c r="F31" s="44"/>
      <c r="G31" s="44" t="s">
        <v>656</v>
      </c>
      <c r="H31" s="44" t="s">
        <v>111</v>
      </c>
      <c r="I31" s="66">
        <v>44470</v>
      </c>
      <c r="J31" s="44" t="s">
        <v>388</v>
      </c>
      <c r="K31" s="61">
        <v>3.39</v>
      </c>
      <c r="L31" s="61"/>
      <c r="M31" s="61">
        <v>3.39</v>
      </c>
      <c r="N31" s="42">
        <v>2</v>
      </c>
      <c r="O31" s="42">
        <v>3200</v>
      </c>
      <c r="P31" s="44" t="s">
        <v>37</v>
      </c>
      <c r="Q31" s="44">
        <v>2.15</v>
      </c>
      <c r="R31" s="44" t="s">
        <v>657</v>
      </c>
      <c r="S31" s="44" t="s">
        <v>658</v>
      </c>
      <c r="T31" s="44" t="s">
        <v>396</v>
      </c>
    </row>
    <row r="32" ht="28.5" customHeight="1" spans="1:20">
      <c r="A32" s="178" t="s">
        <v>659</v>
      </c>
      <c r="B32" s="127" t="s">
        <v>660</v>
      </c>
      <c r="C32" s="105" t="s">
        <v>271</v>
      </c>
      <c r="D32" s="44" t="s">
        <v>272</v>
      </c>
      <c r="E32" s="44"/>
      <c r="F32" s="44"/>
      <c r="G32" s="44" t="s">
        <v>602</v>
      </c>
      <c r="H32" s="44" t="s">
        <v>273</v>
      </c>
      <c r="I32" s="66">
        <v>44470</v>
      </c>
      <c r="J32" s="44" t="s">
        <v>388</v>
      </c>
      <c r="K32" s="61">
        <v>6.33</v>
      </c>
      <c r="L32" s="61"/>
      <c r="M32" s="61">
        <v>6.33</v>
      </c>
      <c r="N32" s="42">
        <v>1</v>
      </c>
      <c r="O32" s="42">
        <v>2400</v>
      </c>
      <c r="P32" s="44" t="s">
        <v>37</v>
      </c>
      <c r="Q32" s="44">
        <v>2.19</v>
      </c>
      <c r="R32" s="44" t="s">
        <v>661</v>
      </c>
      <c r="S32" s="44" t="s">
        <v>662</v>
      </c>
      <c r="T32" s="44" t="s">
        <v>396</v>
      </c>
    </row>
    <row r="33" ht="28.5" customHeight="1" spans="1:20">
      <c r="A33" s="178" t="s">
        <v>663</v>
      </c>
      <c r="B33" s="127" t="s">
        <v>664</v>
      </c>
      <c r="C33" s="105" t="s">
        <v>112</v>
      </c>
      <c r="D33" s="44" t="s">
        <v>113</v>
      </c>
      <c r="E33" s="44"/>
      <c r="F33" s="44"/>
      <c r="G33" s="44" t="s">
        <v>665</v>
      </c>
      <c r="H33" s="44" t="s">
        <v>114</v>
      </c>
      <c r="I33" s="66">
        <v>44317</v>
      </c>
      <c r="J33" s="44" t="s">
        <v>400</v>
      </c>
      <c r="K33" s="61">
        <v>1.33</v>
      </c>
      <c r="L33" s="61">
        <v>1.33</v>
      </c>
      <c r="M33" s="61"/>
      <c r="N33" s="42">
        <v>3</v>
      </c>
      <c r="O33" s="42">
        <v>390</v>
      </c>
      <c r="P33" s="44" t="s">
        <v>44</v>
      </c>
      <c r="Q33" s="44">
        <v>0.89</v>
      </c>
      <c r="R33" s="44" t="s">
        <v>666</v>
      </c>
      <c r="S33" s="44" t="s">
        <v>667</v>
      </c>
      <c r="T33" s="43" t="s">
        <v>405</v>
      </c>
    </row>
    <row r="34" ht="28.5" customHeight="1" spans="1:20">
      <c r="A34" s="178" t="s">
        <v>668</v>
      </c>
      <c r="B34" s="127" t="s">
        <v>669</v>
      </c>
      <c r="C34" s="105" t="s">
        <v>115</v>
      </c>
      <c r="D34" s="44" t="s">
        <v>116</v>
      </c>
      <c r="E34" s="44"/>
      <c r="F34" s="44"/>
      <c r="G34" s="44" t="s">
        <v>399</v>
      </c>
      <c r="H34" s="44" t="s">
        <v>114</v>
      </c>
      <c r="I34" s="66">
        <v>44378</v>
      </c>
      <c r="J34" s="44" t="s">
        <v>400</v>
      </c>
      <c r="K34" s="61">
        <v>1.33</v>
      </c>
      <c r="L34" s="61">
        <v>1.33</v>
      </c>
      <c r="M34" s="61"/>
      <c r="N34" s="42">
        <v>3</v>
      </c>
      <c r="O34" s="42">
        <v>390</v>
      </c>
      <c r="P34" s="44" t="s">
        <v>44</v>
      </c>
      <c r="Q34" s="44">
        <v>0.89</v>
      </c>
      <c r="R34" s="44" t="s">
        <v>670</v>
      </c>
      <c r="S34" s="44" t="s">
        <v>671</v>
      </c>
      <c r="T34" s="43" t="s">
        <v>405</v>
      </c>
    </row>
    <row r="35" ht="28.5" customHeight="1" spans="1:20">
      <c r="A35" s="178" t="s">
        <v>672</v>
      </c>
      <c r="B35" s="127" t="s">
        <v>673</v>
      </c>
      <c r="C35" s="105" t="s">
        <v>117</v>
      </c>
      <c r="D35" s="44" t="s">
        <v>118</v>
      </c>
      <c r="E35" s="44"/>
      <c r="F35" s="44"/>
      <c r="G35" s="44" t="s">
        <v>399</v>
      </c>
      <c r="H35" s="44" t="s">
        <v>119</v>
      </c>
      <c r="I35" s="66">
        <v>44378</v>
      </c>
      <c r="J35" s="44" t="s">
        <v>400</v>
      </c>
      <c r="K35" s="61">
        <v>1.33</v>
      </c>
      <c r="L35" s="61">
        <v>1.33</v>
      </c>
      <c r="M35" s="61"/>
      <c r="N35" s="42">
        <v>3</v>
      </c>
      <c r="O35" s="42">
        <v>390</v>
      </c>
      <c r="P35" s="44" t="s">
        <v>44</v>
      </c>
      <c r="Q35" s="44">
        <v>0.88</v>
      </c>
      <c r="R35" s="44" t="s">
        <v>674</v>
      </c>
      <c r="S35" s="44" t="s">
        <v>675</v>
      </c>
      <c r="T35" s="43" t="s">
        <v>405</v>
      </c>
    </row>
    <row r="36" ht="28.5" customHeight="1" spans="1:20">
      <c r="A36" s="178" t="s">
        <v>676</v>
      </c>
      <c r="B36" s="127" t="s">
        <v>677</v>
      </c>
      <c r="C36" s="105" t="s">
        <v>120</v>
      </c>
      <c r="D36" s="44" t="s">
        <v>121</v>
      </c>
      <c r="E36" s="44"/>
      <c r="F36" s="44"/>
      <c r="G36" s="44" t="s">
        <v>665</v>
      </c>
      <c r="H36" s="44" t="s">
        <v>119</v>
      </c>
      <c r="I36" s="66">
        <v>44378</v>
      </c>
      <c r="J36" s="44" t="s">
        <v>400</v>
      </c>
      <c r="K36" s="61">
        <v>1.33</v>
      </c>
      <c r="L36" s="61">
        <v>1.33</v>
      </c>
      <c r="M36" s="61"/>
      <c r="N36" s="42">
        <v>3</v>
      </c>
      <c r="O36" s="42">
        <v>390</v>
      </c>
      <c r="P36" s="44" t="s">
        <v>44</v>
      </c>
      <c r="Q36" s="44">
        <v>0.88</v>
      </c>
      <c r="R36" s="44" t="s">
        <v>678</v>
      </c>
      <c r="S36" s="44" t="s">
        <v>679</v>
      </c>
      <c r="T36" s="43" t="s">
        <v>405</v>
      </c>
    </row>
    <row r="37" ht="28.5" customHeight="1" spans="1:20">
      <c r="A37" s="178" t="s">
        <v>680</v>
      </c>
      <c r="B37" s="127" t="s">
        <v>681</v>
      </c>
      <c r="C37" s="105" t="s">
        <v>122</v>
      </c>
      <c r="D37" s="44" t="s">
        <v>123</v>
      </c>
      <c r="E37" s="44"/>
      <c r="F37" s="44"/>
      <c r="G37" s="44" t="s">
        <v>665</v>
      </c>
      <c r="H37" s="44" t="s">
        <v>124</v>
      </c>
      <c r="I37" s="66">
        <v>44378</v>
      </c>
      <c r="J37" s="44" t="s">
        <v>400</v>
      </c>
      <c r="K37" s="61">
        <v>2.67</v>
      </c>
      <c r="L37" s="61">
        <v>2.67</v>
      </c>
      <c r="M37" s="61"/>
      <c r="N37" s="42">
        <v>3</v>
      </c>
      <c r="O37" s="42">
        <v>390</v>
      </c>
      <c r="P37" s="44" t="s">
        <v>44</v>
      </c>
      <c r="Q37" s="44">
        <v>0.88</v>
      </c>
      <c r="R37" s="44" t="s">
        <v>682</v>
      </c>
      <c r="S37" s="44" t="s">
        <v>683</v>
      </c>
      <c r="T37" s="43" t="s">
        <v>405</v>
      </c>
    </row>
    <row r="38" ht="28.5" customHeight="1" spans="1:20">
      <c r="A38" s="178" t="s">
        <v>684</v>
      </c>
      <c r="B38" s="127" t="s">
        <v>685</v>
      </c>
      <c r="C38" s="105" t="s">
        <v>125</v>
      </c>
      <c r="D38" s="44" t="s">
        <v>126</v>
      </c>
      <c r="E38" s="44"/>
      <c r="F38" s="44"/>
      <c r="G38" s="44" t="s">
        <v>665</v>
      </c>
      <c r="H38" s="44" t="s">
        <v>127</v>
      </c>
      <c r="I38" s="66">
        <v>44378</v>
      </c>
      <c r="J38" s="44" t="s">
        <v>400</v>
      </c>
      <c r="K38" s="61">
        <v>1.33</v>
      </c>
      <c r="L38" s="61">
        <v>1.33</v>
      </c>
      <c r="M38" s="61"/>
      <c r="N38" s="42">
        <v>2</v>
      </c>
      <c r="O38" s="42">
        <v>495</v>
      </c>
      <c r="P38" s="44" t="s">
        <v>44</v>
      </c>
      <c r="Q38" s="44">
        <v>0.88</v>
      </c>
      <c r="R38" s="44" t="s">
        <v>686</v>
      </c>
      <c r="S38" s="44" t="s">
        <v>687</v>
      </c>
      <c r="T38" s="43" t="s">
        <v>405</v>
      </c>
    </row>
    <row r="39" ht="28.5" customHeight="1" spans="1:20">
      <c r="A39" s="178" t="s">
        <v>688</v>
      </c>
      <c r="B39" s="127" t="s">
        <v>689</v>
      </c>
      <c r="C39" s="105" t="s">
        <v>128</v>
      </c>
      <c r="D39" s="44" t="s">
        <v>129</v>
      </c>
      <c r="E39" s="44"/>
      <c r="F39" s="44"/>
      <c r="G39" s="44" t="s">
        <v>665</v>
      </c>
      <c r="H39" s="44" t="s">
        <v>690</v>
      </c>
      <c r="I39" s="66">
        <v>44378</v>
      </c>
      <c r="J39" s="44" t="s">
        <v>400</v>
      </c>
      <c r="K39" s="61">
        <v>2</v>
      </c>
      <c r="L39" s="61">
        <v>2</v>
      </c>
      <c r="M39" s="61"/>
      <c r="N39" s="42">
        <v>2</v>
      </c>
      <c r="O39" s="42">
        <v>495</v>
      </c>
      <c r="P39" s="44" t="s">
        <v>44</v>
      </c>
      <c r="Q39" s="44">
        <v>0.88</v>
      </c>
      <c r="R39" s="44" t="s">
        <v>691</v>
      </c>
      <c r="S39" s="44" t="s">
        <v>692</v>
      </c>
      <c r="T39" s="43" t="s">
        <v>405</v>
      </c>
    </row>
    <row r="40" ht="28.5" customHeight="1" spans="1:20">
      <c r="A40" s="178" t="s">
        <v>693</v>
      </c>
      <c r="B40" s="127" t="s">
        <v>694</v>
      </c>
      <c r="C40" s="105" t="s">
        <v>131</v>
      </c>
      <c r="D40" s="44" t="s">
        <v>132</v>
      </c>
      <c r="E40" s="44"/>
      <c r="F40" s="44"/>
      <c r="G40" s="44" t="s">
        <v>665</v>
      </c>
      <c r="H40" s="44" t="s">
        <v>133</v>
      </c>
      <c r="I40" s="66">
        <v>44378</v>
      </c>
      <c r="J40" s="44" t="s">
        <v>400</v>
      </c>
      <c r="K40" s="61">
        <v>2.67</v>
      </c>
      <c r="L40" s="61">
        <v>2.67</v>
      </c>
      <c r="M40" s="61"/>
      <c r="N40" s="42">
        <v>2</v>
      </c>
      <c r="O40" s="42">
        <v>495</v>
      </c>
      <c r="P40" s="44" t="s">
        <v>44</v>
      </c>
      <c r="Q40" s="44">
        <v>0.88</v>
      </c>
      <c r="R40" s="44" t="s">
        <v>695</v>
      </c>
      <c r="S40" s="44" t="s">
        <v>696</v>
      </c>
      <c r="T40" s="43" t="s">
        <v>405</v>
      </c>
    </row>
    <row r="41" ht="28.5" customHeight="1" spans="1:20">
      <c r="A41" s="178" t="s">
        <v>697</v>
      </c>
      <c r="B41" s="127" t="s">
        <v>698</v>
      </c>
      <c r="C41" s="105" t="s">
        <v>134</v>
      </c>
      <c r="D41" s="44" t="s">
        <v>135</v>
      </c>
      <c r="E41" s="44"/>
      <c r="F41" s="44"/>
      <c r="G41" s="44" t="s">
        <v>665</v>
      </c>
      <c r="H41" s="44" t="s">
        <v>136</v>
      </c>
      <c r="I41" s="66">
        <v>44378</v>
      </c>
      <c r="J41" s="44" t="s">
        <v>400</v>
      </c>
      <c r="K41" s="61">
        <v>2</v>
      </c>
      <c r="L41" s="61">
        <v>2</v>
      </c>
      <c r="M41" s="61"/>
      <c r="N41" s="42">
        <v>2</v>
      </c>
      <c r="O41" s="42">
        <v>495</v>
      </c>
      <c r="P41" s="44" t="s">
        <v>44</v>
      </c>
      <c r="Q41" s="44">
        <v>0.94</v>
      </c>
      <c r="R41" s="44" t="s">
        <v>699</v>
      </c>
      <c r="S41" s="44" t="s">
        <v>700</v>
      </c>
      <c r="T41" s="44" t="s">
        <v>405</v>
      </c>
    </row>
    <row r="42" ht="28.5" customHeight="1" spans="1:20">
      <c r="A42" s="178" t="s">
        <v>701</v>
      </c>
      <c r="B42" s="127" t="s">
        <v>702</v>
      </c>
      <c r="C42" s="105" t="s">
        <v>137</v>
      </c>
      <c r="D42" s="44" t="s">
        <v>138</v>
      </c>
      <c r="E42" s="44"/>
      <c r="F42" s="44"/>
      <c r="G42" s="44" t="s">
        <v>665</v>
      </c>
      <c r="H42" s="44" t="s">
        <v>139</v>
      </c>
      <c r="I42" s="66">
        <v>44378</v>
      </c>
      <c r="J42" s="44" t="s">
        <v>400</v>
      </c>
      <c r="K42" s="61">
        <v>4.67</v>
      </c>
      <c r="L42" s="61">
        <v>4.67</v>
      </c>
      <c r="M42" s="61"/>
      <c r="N42" s="42">
        <v>2</v>
      </c>
      <c r="O42" s="42">
        <v>495</v>
      </c>
      <c r="P42" s="44" t="s">
        <v>44</v>
      </c>
      <c r="Q42" s="44">
        <v>0.94</v>
      </c>
      <c r="R42" s="44" t="s">
        <v>703</v>
      </c>
      <c r="S42" s="44" t="s">
        <v>704</v>
      </c>
      <c r="T42" s="44" t="s">
        <v>405</v>
      </c>
    </row>
    <row r="43" ht="28.5" customHeight="1" spans="1:20">
      <c r="A43" s="178"/>
      <c r="B43" s="127" t="s">
        <v>705</v>
      </c>
      <c r="C43" s="105" t="s">
        <v>140</v>
      </c>
      <c r="D43" s="44" t="s">
        <v>141</v>
      </c>
      <c r="E43" s="44"/>
      <c r="F43" s="44"/>
      <c r="G43" s="44" t="s">
        <v>665</v>
      </c>
      <c r="H43" s="44" t="s">
        <v>142</v>
      </c>
      <c r="I43" s="66">
        <v>44378</v>
      </c>
      <c r="J43" s="44" t="s">
        <v>400</v>
      </c>
      <c r="K43" s="61">
        <v>1.33</v>
      </c>
      <c r="L43" s="61">
        <v>1.33</v>
      </c>
      <c r="M43" s="61"/>
      <c r="N43" s="42">
        <v>2</v>
      </c>
      <c r="O43" s="42">
        <v>495</v>
      </c>
      <c r="P43" s="44" t="s">
        <v>44</v>
      </c>
      <c r="Q43" s="44">
        <v>0.94</v>
      </c>
      <c r="R43" s="44" t="s">
        <v>706</v>
      </c>
      <c r="S43" s="44" t="s">
        <v>707</v>
      </c>
      <c r="T43" s="43" t="s">
        <v>405</v>
      </c>
    </row>
    <row r="44" ht="28.5" customHeight="1" spans="1:20">
      <c r="A44" s="178"/>
      <c r="B44" s="127" t="s">
        <v>708</v>
      </c>
      <c r="C44" s="105" t="s">
        <v>143</v>
      </c>
      <c r="D44" s="44" t="s">
        <v>144</v>
      </c>
      <c r="E44" s="44"/>
      <c r="F44" s="44"/>
      <c r="G44" s="44" t="s">
        <v>399</v>
      </c>
      <c r="H44" s="44" t="s">
        <v>145</v>
      </c>
      <c r="I44" s="66">
        <v>44378</v>
      </c>
      <c r="J44" s="44" t="s">
        <v>400</v>
      </c>
      <c r="K44" s="61">
        <v>0.67</v>
      </c>
      <c r="L44" s="61">
        <v>0.67</v>
      </c>
      <c r="M44" s="61"/>
      <c r="N44" s="42">
        <v>2</v>
      </c>
      <c r="O44" s="42">
        <v>495</v>
      </c>
      <c r="P44" s="44" t="s">
        <v>44</v>
      </c>
      <c r="Q44" s="44">
        <v>0.94</v>
      </c>
      <c r="R44" s="44" t="s">
        <v>709</v>
      </c>
      <c r="S44" s="44" t="s">
        <v>710</v>
      </c>
      <c r="T44" s="43" t="s">
        <v>405</v>
      </c>
    </row>
    <row r="45" ht="28.5" customHeight="1" spans="1:20">
      <c r="A45" s="178" t="s">
        <v>711</v>
      </c>
      <c r="B45" s="127" t="s">
        <v>712</v>
      </c>
      <c r="C45" s="105" t="s">
        <v>146</v>
      </c>
      <c r="D45" s="44" t="s">
        <v>147</v>
      </c>
      <c r="E45" s="44"/>
      <c r="F45" s="44"/>
      <c r="G45" s="44" t="s">
        <v>399</v>
      </c>
      <c r="H45" s="44" t="s">
        <v>148</v>
      </c>
      <c r="I45" s="66">
        <v>44378</v>
      </c>
      <c r="J45" s="44" t="s">
        <v>400</v>
      </c>
      <c r="K45" s="61">
        <v>0.67</v>
      </c>
      <c r="L45" s="61">
        <v>0.67</v>
      </c>
      <c r="M45" s="61"/>
      <c r="N45" s="42">
        <v>2</v>
      </c>
      <c r="O45" s="42">
        <v>495</v>
      </c>
      <c r="P45" s="44" t="s">
        <v>44</v>
      </c>
      <c r="Q45" s="44">
        <v>0.94</v>
      </c>
      <c r="R45" s="44" t="s">
        <v>713</v>
      </c>
      <c r="S45" s="44" t="s">
        <v>714</v>
      </c>
      <c r="T45" s="43" t="s">
        <v>405</v>
      </c>
    </row>
    <row r="46" ht="28.5" customHeight="1" spans="1:20">
      <c r="A46" s="178" t="s">
        <v>715</v>
      </c>
      <c r="B46" s="127" t="s">
        <v>716</v>
      </c>
      <c r="C46" s="105" t="s">
        <v>149</v>
      </c>
      <c r="D46" s="44" t="s">
        <v>150</v>
      </c>
      <c r="E46" s="44"/>
      <c r="F46" s="44"/>
      <c r="G46" s="44" t="s">
        <v>665</v>
      </c>
      <c r="H46" s="44" t="s">
        <v>151</v>
      </c>
      <c r="I46" s="66">
        <v>44378</v>
      </c>
      <c r="J46" s="44" t="s">
        <v>400</v>
      </c>
      <c r="K46" s="61">
        <v>0.67</v>
      </c>
      <c r="L46" s="61">
        <v>0.67</v>
      </c>
      <c r="M46" s="61"/>
      <c r="N46" s="42">
        <v>2</v>
      </c>
      <c r="O46" s="42">
        <v>495</v>
      </c>
      <c r="P46" s="44" t="s">
        <v>44</v>
      </c>
      <c r="Q46" s="44">
        <v>0.94</v>
      </c>
      <c r="R46" s="44" t="s">
        <v>717</v>
      </c>
      <c r="S46" s="44" t="s">
        <v>718</v>
      </c>
      <c r="T46" s="43" t="s">
        <v>405</v>
      </c>
    </row>
    <row r="47" ht="28.5" customHeight="1" spans="1:20">
      <c r="A47" s="178" t="s">
        <v>719</v>
      </c>
      <c r="B47" s="127" t="s">
        <v>720</v>
      </c>
      <c r="C47" s="105" t="s">
        <v>152</v>
      </c>
      <c r="D47" s="43" t="s">
        <v>153</v>
      </c>
      <c r="E47" s="43"/>
      <c r="F47" s="44"/>
      <c r="G47" s="44" t="s">
        <v>665</v>
      </c>
      <c r="H47" s="44" t="s">
        <v>154</v>
      </c>
      <c r="I47" s="101">
        <v>44287</v>
      </c>
      <c r="J47" s="44" t="s">
        <v>400</v>
      </c>
      <c r="K47" s="61">
        <v>13.33</v>
      </c>
      <c r="L47" s="61">
        <v>13.33</v>
      </c>
      <c r="M47" s="61"/>
      <c r="N47" s="42">
        <v>3</v>
      </c>
      <c r="O47" s="42">
        <v>390</v>
      </c>
      <c r="P47" s="44" t="s">
        <v>44</v>
      </c>
      <c r="Q47" s="44">
        <v>0.94</v>
      </c>
      <c r="R47" s="44" t="s">
        <v>721</v>
      </c>
      <c r="S47" s="44" t="s">
        <v>722</v>
      </c>
      <c r="T47" s="44" t="s">
        <v>405</v>
      </c>
    </row>
    <row r="48" ht="28.5" customHeight="1" spans="1:20">
      <c r="A48" s="178" t="s">
        <v>723</v>
      </c>
      <c r="B48" s="127" t="s">
        <v>724</v>
      </c>
      <c r="C48" s="105" t="s">
        <v>155</v>
      </c>
      <c r="D48" s="44" t="s">
        <v>156</v>
      </c>
      <c r="E48" s="44"/>
      <c r="F48" s="44"/>
      <c r="G48" s="44" t="s">
        <v>387</v>
      </c>
      <c r="H48" s="44" t="s">
        <v>157</v>
      </c>
      <c r="I48" s="66">
        <v>44317</v>
      </c>
      <c r="J48" s="44" t="s">
        <v>388</v>
      </c>
      <c r="K48" s="61">
        <v>0.81</v>
      </c>
      <c r="L48" s="61"/>
      <c r="M48" s="61">
        <v>0.81</v>
      </c>
      <c r="N48" s="42">
        <v>2</v>
      </c>
      <c r="O48" s="42">
        <v>3200</v>
      </c>
      <c r="P48" s="44" t="s">
        <v>158</v>
      </c>
      <c r="Q48" s="44">
        <v>3.5</v>
      </c>
      <c r="R48" s="44" t="s">
        <v>725</v>
      </c>
      <c r="S48" s="44" t="s">
        <v>726</v>
      </c>
      <c r="T48" s="44" t="s">
        <v>396</v>
      </c>
    </row>
    <row r="49" ht="28.5" customHeight="1" spans="1:20">
      <c r="A49" s="178" t="s">
        <v>727</v>
      </c>
      <c r="B49" s="127" t="s">
        <v>728</v>
      </c>
      <c r="C49" s="105" t="s">
        <v>274</v>
      </c>
      <c r="D49" s="44" t="s">
        <v>275</v>
      </c>
      <c r="E49" s="44"/>
      <c r="F49" s="44"/>
      <c r="G49" s="44" t="s">
        <v>387</v>
      </c>
      <c r="H49" s="44" t="s">
        <v>276</v>
      </c>
      <c r="I49" s="66">
        <v>44501</v>
      </c>
      <c r="J49" s="44" t="s">
        <v>388</v>
      </c>
      <c r="K49" s="44">
        <v>0.93</v>
      </c>
      <c r="L49" s="61"/>
      <c r="M49" s="61">
        <v>0.93</v>
      </c>
      <c r="N49" s="42">
        <v>5</v>
      </c>
      <c r="O49" s="42">
        <v>1270</v>
      </c>
      <c r="P49" s="44" t="s">
        <v>37</v>
      </c>
      <c r="Q49" s="44">
        <v>2.15</v>
      </c>
      <c r="R49" s="44" t="s">
        <v>729</v>
      </c>
      <c r="S49" s="44" t="s">
        <v>730</v>
      </c>
      <c r="T49" s="44" t="s">
        <v>396</v>
      </c>
    </row>
    <row r="50" ht="28.5" customHeight="1" spans="1:20">
      <c r="A50" s="178" t="s">
        <v>731</v>
      </c>
      <c r="B50" s="127" t="s">
        <v>732</v>
      </c>
      <c r="C50" s="105" t="s">
        <v>159</v>
      </c>
      <c r="D50" s="43" t="s">
        <v>160</v>
      </c>
      <c r="E50" s="43"/>
      <c r="F50" s="43"/>
      <c r="G50" s="44" t="s">
        <v>443</v>
      </c>
      <c r="H50" s="43" t="s">
        <v>161</v>
      </c>
      <c r="I50" s="101">
        <v>44287</v>
      </c>
      <c r="J50" s="43" t="s">
        <v>400</v>
      </c>
      <c r="K50" s="63">
        <v>3.76</v>
      </c>
      <c r="L50" s="61">
        <v>3.76</v>
      </c>
      <c r="M50" s="58"/>
      <c r="N50" s="42">
        <v>1</v>
      </c>
      <c r="O50" s="42">
        <v>2400</v>
      </c>
      <c r="P50" s="44" t="s">
        <v>37</v>
      </c>
      <c r="Q50" s="44">
        <v>2.25</v>
      </c>
      <c r="R50" s="44" t="s">
        <v>733</v>
      </c>
      <c r="S50" s="44" t="s">
        <v>734</v>
      </c>
      <c r="T50" s="43" t="s">
        <v>405</v>
      </c>
    </row>
    <row r="51" ht="28.5" customHeight="1" spans="1:20">
      <c r="A51" s="178" t="s">
        <v>735</v>
      </c>
      <c r="B51" s="127" t="s">
        <v>736</v>
      </c>
      <c r="C51" s="105" t="s">
        <v>283</v>
      </c>
      <c r="D51" s="43" t="s">
        <v>284</v>
      </c>
      <c r="E51" s="43"/>
      <c r="F51" s="44"/>
      <c r="G51" s="44" t="s">
        <v>443</v>
      </c>
      <c r="H51" s="43" t="s">
        <v>161</v>
      </c>
      <c r="I51" s="101">
        <v>44317</v>
      </c>
      <c r="J51" s="43" t="s">
        <v>400</v>
      </c>
      <c r="K51" s="63">
        <v>1.58</v>
      </c>
      <c r="L51" s="61">
        <v>1.58</v>
      </c>
      <c r="M51" s="58"/>
      <c r="N51" s="42">
        <v>1</v>
      </c>
      <c r="O51" s="42">
        <v>2400</v>
      </c>
      <c r="P51" s="44" t="s">
        <v>37</v>
      </c>
      <c r="Q51" s="44">
        <v>2.25</v>
      </c>
      <c r="R51" s="44" t="s">
        <v>737</v>
      </c>
      <c r="S51" s="44" t="s">
        <v>738</v>
      </c>
      <c r="T51" s="43" t="s">
        <v>405</v>
      </c>
    </row>
    <row r="52" ht="33" customHeight="1" spans="1:20">
      <c r="A52" s="178" t="s">
        <v>739</v>
      </c>
      <c r="B52" s="127" t="s">
        <v>740</v>
      </c>
      <c r="C52" s="105" t="s">
        <v>162</v>
      </c>
      <c r="D52" s="44" t="s">
        <v>163</v>
      </c>
      <c r="E52" s="44"/>
      <c r="F52" s="44"/>
      <c r="G52" s="44" t="s">
        <v>424</v>
      </c>
      <c r="H52" s="44" t="s">
        <v>164</v>
      </c>
      <c r="I52" s="66">
        <v>44470</v>
      </c>
      <c r="J52" s="44" t="s">
        <v>464</v>
      </c>
      <c r="K52" s="61">
        <v>2.21</v>
      </c>
      <c r="L52" s="61"/>
      <c r="M52" s="61">
        <v>2.21</v>
      </c>
      <c r="N52" s="42">
        <v>2</v>
      </c>
      <c r="O52" s="42">
        <v>1725</v>
      </c>
      <c r="P52" s="44" t="s">
        <v>37</v>
      </c>
      <c r="Q52" s="44">
        <v>2.25</v>
      </c>
      <c r="R52" s="44" t="s">
        <v>741</v>
      </c>
      <c r="S52" s="44" t="s">
        <v>742</v>
      </c>
      <c r="T52" s="44" t="s">
        <v>396</v>
      </c>
    </row>
    <row r="53" ht="33" customHeight="1" spans="1:20">
      <c r="A53" s="178" t="s">
        <v>743</v>
      </c>
      <c r="B53" s="127" t="s">
        <v>744</v>
      </c>
      <c r="C53" s="105" t="s">
        <v>191</v>
      </c>
      <c r="D53" s="44" t="s">
        <v>192</v>
      </c>
      <c r="E53" s="44"/>
      <c r="F53" s="44">
        <v>6</v>
      </c>
      <c r="G53" s="44" t="s">
        <v>431</v>
      </c>
      <c r="H53" s="44" t="s">
        <v>193</v>
      </c>
      <c r="I53" s="66">
        <v>44348</v>
      </c>
      <c r="J53" s="44" t="s">
        <v>388</v>
      </c>
      <c r="K53" s="61">
        <v>12.93</v>
      </c>
      <c r="L53" s="61"/>
      <c r="M53" s="61">
        <v>12.93</v>
      </c>
      <c r="N53" s="42">
        <v>1</v>
      </c>
      <c r="O53" s="42">
        <v>315</v>
      </c>
      <c r="P53" s="44" t="s">
        <v>44</v>
      </c>
      <c r="Q53" s="44">
        <v>0.93</v>
      </c>
      <c r="R53" s="44" t="s">
        <v>745</v>
      </c>
      <c r="S53" s="44" t="s">
        <v>746</v>
      </c>
      <c r="T53" s="44" t="s">
        <v>396</v>
      </c>
    </row>
    <row r="54" ht="33" customHeight="1" spans="1:20">
      <c r="A54" s="178" t="s">
        <v>747</v>
      </c>
      <c r="B54" s="127" t="s">
        <v>748</v>
      </c>
      <c r="C54" s="105" t="s">
        <v>749</v>
      </c>
      <c r="D54" s="44" t="s">
        <v>750</v>
      </c>
      <c r="E54" s="44"/>
      <c r="F54" s="44" t="s">
        <v>528</v>
      </c>
      <c r="G54" s="44" t="s">
        <v>443</v>
      </c>
      <c r="H54" s="44" t="s">
        <v>751</v>
      </c>
      <c r="I54" s="66">
        <v>44409</v>
      </c>
      <c r="J54" s="44" t="s">
        <v>388</v>
      </c>
      <c r="K54" s="61">
        <v>2.2</v>
      </c>
      <c r="L54" s="61"/>
      <c r="M54" s="61">
        <v>2.2</v>
      </c>
      <c r="N54" s="42">
        <v>3</v>
      </c>
      <c r="O54" s="42">
        <v>390</v>
      </c>
      <c r="P54" s="44" t="s">
        <v>44</v>
      </c>
      <c r="Q54" s="44">
        <v>0.93</v>
      </c>
      <c r="R54" s="44" t="s">
        <v>752</v>
      </c>
      <c r="S54" s="44" t="s">
        <v>753</v>
      </c>
      <c r="T54" s="44" t="s">
        <v>396</v>
      </c>
    </row>
    <row r="55" ht="33" customHeight="1" spans="1:20">
      <c r="A55" s="178" t="s">
        <v>754</v>
      </c>
      <c r="B55" s="127" t="s">
        <v>755</v>
      </c>
      <c r="C55" s="105" t="s">
        <v>197</v>
      </c>
      <c r="D55" s="44" t="s">
        <v>198</v>
      </c>
      <c r="E55" s="44"/>
      <c r="F55" s="44" t="s">
        <v>558</v>
      </c>
      <c r="G55" s="44" t="s">
        <v>431</v>
      </c>
      <c r="H55" s="44" t="s">
        <v>199</v>
      </c>
      <c r="I55" s="66">
        <v>44348</v>
      </c>
      <c r="J55" s="44" t="s">
        <v>388</v>
      </c>
      <c r="K55" s="61">
        <v>2</v>
      </c>
      <c r="L55" s="61"/>
      <c r="M55" s="61">
        <v>2</v>
      </c>
      <c r="N55" s="42">
        <v>1</v>
      </c>
      <c r="O55" s="42">
        <v>315</v>
      </c>
      <c r="P55" s="44" t="s">
        <v>44</v>
      </c>
      <c r="Q55" s="44">
        <v>0.93</v>
      </c>
      <c r="R55" s="44" t="s">
        <v>756</v>
      </c>
      <c r="S55" s="44" t="s">
        <v>757</v>
      </c>
      <c r="T55" s="44" t="s">
        <v>396</v>
      </c>
    </row>
    <row r="56" ht="33" customHeight="1" spans="1:20">
      <c r="A56" s="178" t="s">
        <v>758</v>
      </c>
      <c r="B56" s="127" t="s">
        <v>759</v>
      </c>
      <c r="C56" s="105" t="s">
        <v>221</v>
      </c>
      <c r="D56" s="44" t="s">
        <v>222</v>
      </c>
      <c r="E56" s="44"/>
      <c r="F56" s="43"/>
      <c r="G56" s="44" t="s">
        <v>412</v>
      </c>
      <c r="H56" s="44" t="s">
        <v>96</v>
      </c>
      <c r="I56" s="101">
        <v>44470</v>
      </c>
      <c r="J56" s="44" t="s">
        <v>400</v>
      </c>
      <c r="K56" s="61">
        <v>2</v>
      </c>
      <c r="L56" s="61">
        <v>2</v>
      </c>
      <c r="M56" s="61"/>
      <c r="N56" s="42">
        <v>4</v>
      </c>
      <c r="O56" s="42">
        <v>305</v>
      </c>
      <c r="P56" s="44" t="s">
        <v>44</v>
      </c>
      <c r="Q56" s="44">
        <v>0.93</v>
      </c>
      <c r="R56" s="44" t="s">
        <v>760</v>
      </c>
      <c r="S56" s="44" t="s">
        <v>761</v>
      </c>
      <c r="T56" s="43" t="s">
        <v>467</v>
      </c>
    </row>
    <row r="57" ht="33" customHeight="1" spans="1:20">
      <c r="A57" s="178" t="s">
        <v>762</v>
      </c>
      <c r="B57" s="127" t="s">
        <v>763</v>
      </c>
      <c r="C57" s="105" t="s">
        <v>223</v>
      </c>
      <c r="D57" s="44" t="s">
        <v>224</v>
      </c>
      <c r="E57" s="44"/>
      <c r="F57" s="44" t="s">
        <v>764</v>
      </c>
      <c r="G57" s="44" t="s">
        <v>412</v>
      </c>
      <c r="H57" s="44" t="s">
        <v>96</v>
      </c>
      <c r="I57" s="101">
        <v>44287</v>
      </c>
      <c r="J57" s="44" t="s">
        <v>400</v>
      </c>
      <c r="K57" s="61">
        <v>5.7</v>
      </c>
      <c r="L57" s="61">
        <v>5.7</v>
      </c>
      <c r="M57" s="61"/>
      <c r="N57" s="42">
        <v>3</v>
      </c>
      <c r="O57" s="42">
        <v>390</v>
      </c>
      <c r="P57" s="44" t="s">
        <v>44</v>
      </c>
      <c r="Q57" s="44">
        <v>0.93</v>
      </c>
      <c r="R57" s="44" t="s">
        <v>765</v>
      </c>
      <c r="S57" s="44" t="s">
        <v>766</v>
      </c>
      <c r="T57" s="44" t="s">
        <v>405</v>
      </c>
    </row>
    <row r="58" ht="33" customHeight="1" spans="1:20">
      <c r="A58" s="178" t="s">
        <v>767</v>
      </c>
      <c r="B58" s="127" t="s">
        <v>768</v>
      </c>
      <c r="C58" s="105" t="s">
        <v>226</v>
      </c>
      <c r="D58" s="44" t="s">
        <v>227</v>
      </c>
      <c r="E58" s="44"/>
      <c r="F58" s="44" t="s">
        <v>769</v>
      </c>
      <c r="G58" s="44" t="s">
        <v>412</v>
      </c>
      <c r="H58" s="44" t="s">
        <v>96</v>
      </c>
      <c r="I58" s="101">
        <v>44287</v>
      </c>
      <c r="J58" s="44" t="s">
        <v>400</v>
      </c>
      <c r="K58" s="61">
        <v>3.1</v>
      </c>
      <c r="L58" s="61">
        <v>3.1</v>
      </c>
      <c r="M58" s="61"/>
      <c r="N58" s="42">
        <v>3</v>
      </c>
      <c r="O58" s="42">
        <v>390</v>
      </c>
      <c r="P58" s="44" t="s">
        <v>44</v>
      </c>
      <c r="Q58" s="44">
        <v>0.93</v>
      </c>
      <c r="R58" s="44" t="s">
        <v>770</v>
      </c>
      <c r="S58" s="44" t="s">
        <v>771</v>
      </c>
      <c r="T58" s="44" t="s">
        <v>405</v>
      </c>
    </row>
    <row r="59" ht="33" customHeight="1" spans="1:20">
      <c r="A59" s="178" t="s">
        <v>772</v>
      </c>
      <c r="B59" s="127" t="s">
        <v>773</v>
      </c>
      <c r="C59" s="105" t="s">
        <v>229</v>
      </c>
      <c r="D59" s="44" t="s">
        <v>230</v>
      </c>
      <c r="E59" s="44"/>
      <c r="F59" s="44"/>
      <c r="G59" s="44" t="s">
        <v>412</v>
      </c>
      <c r="H59" s="44" t="s">
        <v>96</v>
      </c>
      <c r="I59" s="101">
        <v>44470</v>
      </c>
      <c r="J59" s="44" t="s">
        <v>400</v>
      </c>
      <c r="K59" s="61">
        <v>2.13</v>
      </c>
      <c r="L59" s="61">
        <v>2.13</v>
      </c>
      <c r="M59" s="61"/>
      <c r="N59" s="42">
        <v>4</v>
      </c>
      <c r="O59" s="42">
        <v>305</v>
      </c>
      <c r="P59" s="44" t="s">
        <v>44</v>
      </c>
      <c r="Q59" s="44">
        <v>0.93</v>
      </c>
      <c r="R59" s="44" t="s">
        <v>774</v>
      </c>
      <c r="S59" s="44" t="s">
        <v>775</v>
      </c>
      <c r="T59" s="43" t="s">
        <v>467</v>
      </c>
    </row>
    <row r="60" ht="28.5" customHeight="1" spans="1:20">
      <c r="A60" s="178" t="s">
        <v>776</v>
      </c>
      <c r="B60" s="127" t="s">
        <v>777</v>
      </c>
      <c r="C60" s="105" t="s">
        <v>231</v>
      </c>
      <c r="D60" s="44" t="s">
        <v>232</v>
      </c>
      <c r="E60" s="44"/>
      <c r="F60" s="44" t="s">
        <v>778</v>
      </c>
      <c r="G60" s="44" t="s">
        <v>412</v>
      </c>
      <c r="H60" s="44" t="s">
        <v>234</v>
      </c>
      <c r="I60" s="101">
        <v>44287</v>
      </c>
      <c r="J60" s="44" t="s">
        <v>400</v>
      </c>
      <c r="K60" s="61">
        <v>1.86</v>
      </c>
      <c r="L60" s="61">
        <v>1.86</v>
      </c>
      <c r="M60" s="61"/>
      <c r="N60" s="42">
        <v>3</v>
      </c>
      <c r="O60" s="42">
        <v>390</v>
      </c>
      <c r="P60" s="44" t="s">
        <v>44</v>
      </c>
      <c r="Q60" s="44">
        <v>0.94</v>
      </c>
      <c r="R60" s="44" t="s">
        <v>779</v>
      </c>
      <c r="S60" s="44" t="s">
        <v>780</v>
      </c>
      <c r="T60" s="44" t="s">
        <v>405</v>
      </c>
    </row>
    <row r="61" ht="28.5" customHeight="1" spans="1:20">
      <c r="A61" s="178"/>
      <c r="B61" s="127" t="s">
        <v>781</v>
      </c>
      <c r="C61" s="105" t="s">
        <v>251</v>
      </c>
      <c r="D61" s="42" t="s">
        <v>252</v>
      </c>
      <c r="E61" s="42"/>
      <c r="F61" s="44">
        <v>6</v>
      </c>
      <c r="G61" s="44" t="s">
        <v>431</v>
      </c>
      <c r="H61" s="106" t="s">
        <v>253</v>
      </c>
      <c r="I61" s="66">
        <v>44287</v>
      </c>
      <c r="J61" s="42" t="s">
        <v>400</v>
      </c>
      <c r="K61" s="100">
        <v>0.96</v>
      </c>
      <c r="L61" s="61">
        <v>0.96</v>
      </c>
      <c r="M61" s="61"/>
      <c r="N61" s="42">
        <v>1</v>
      </c>
      <c r="O61" s="42">
        <v>315</v>
      </c>
      <c r="P61" s="186" t="s">
        <v>44</v>
      </c>
      <c r="Q61" s="44">
        <v>0.94</v>
      </c>
      <c r="R61" s="44" t="s">
        <v>782</v>
      </c>
      <c r="S61" s="44" t="s">
        <v>783</v>
      </c>
      <c r="T61" s="43" t="s">
        <v>405</v>
      </c>
    </row>
    <row r="62" ht="28.5" customHeight="1" spans="1:20">
      <c r="A62" s="178" t="s">
        <v>784</v>
      </c>
      <c r="B62" s="127" t="s">
        <v>785</v>
      </c>
      <c r="C62" s="105" t="s">
        <v>256</v>
      </c>
      <c r="D62" s="43" t="s">
        <v>257</v>
      </c>
      <c r="E62" s="43"/>
      <c r="F62" s="179"/>
      <c r="G62" s="44" t="s">
        <v>412</v>
      </c>
      <c r="H62" s="43" t="s">
        <v>96</v>
      </c>
      <c r="I62" s="101">
        <v>44316</v>
      </c>
      <c r="J62" s="42" t="s">
        <v>400</v>
      </c>
      <c r="K62" s="100">
        <v>18.67</v>
      </c>
      <c r="L62" s="100">
        <v>18.67</v>
      </c>
      <c r="M62" s="61"/>
      <c r="N62" s="42">
        <v>3</v>
      </c>
      <c r="O62" s="42">
        <v>395</v>
      </c>
      <c r="P62" s="186" t="s">
        <v>44</v>
      </c>
      <c r="Q62" s="44">
        <v>0.94</v>
      </c>
      <c r="R62" s="44" t="s">
        <v>786</v>
      </c>
      <c r="S62" s="44" t="s">
        <v>787</v>
      </c>
      <c r="T62" s="43" t="s">
        <v>467</v>
      </c>
    </row>
    <row r="63" ht="28.5" customHeight="1" spans="1:20">
      <c r="A63" s="178" t="s">
        <v>788</v>
      </c>
      <c r="B63" s="127" t="s">
        <v>789</v>
      </c>
      <c r="C63" s="105" t="s">
        <v>258</v>
      </c>
      <c r="D63" s="43" t="s">
        <v>259</v>
      </c>
      <c r="E63" s="43"/>
      <c r="F63" s="179"/>
      <c r="G63" s="44" t="s">
        <v>412</v>
      </c>
      <c r="H63" s="43" t="s">
        <v>260</v>
      </c>
      <c r="I63" s="101">
        <v>44287</v>
      </c>
      <c r="J63" s="42" t="s">
        <v>400</v>
      </c>
      <c r="K63" s="100">
        <v>2</v>
      </c>
      <c r="L63" s="100">
        <v>2</v>
      </c>
      <c r="M63" s="61"/>
      <c r="N63" s="42">
        <v>2</v>
      </c>
      <c r="O63" s="42">
        <v>495</v>
      </c>
      <c r="P63" s="186" t="s">
        <v>44</v>
      </c>
      <c r="Q63" s="44">
        <v>0.94</v>
      </c>
      <c r="R63" s="44" t="s">
        <v>790</v>
      </c>
      <c r="S63" s="44" t="s">
        <v>791</v>
      </c>
      <c r="T63" s="43" t="s">
        <v>467</v>
      </c>
    </row>
    <row r="64" ht="28.5" customHeight="1" spans="1:20">
      <c r="A64" s="178" t="s">
        <v>792</v>
      </c>
      <c r="B64" s="127" t="s">
        <v>793</v>
      </c>
      <c r="C64" s="105" t="s">
        <v>261</v>
      </c>
      <c r="D64" s="43" t="s">
        <v>262</v>
      </c>
      <c r="E64" s="43"/>
      <c r="F64" s="44"/>
      <c r="G64" s="44" t="s">
        <v>412</v>
      </c>
      <c r="H64" s="43" t="s">
        <v>263</v>
      </c>
      <c r="I64" s="101">
        <v>44289</v>
      </c>
      <c r="J64" s="42" t="s">
        <v>400</v>
      </c>
      <c r="K64" s="61">
        <v>10.67</v>
      </c>
      <c r="L64" s="100">
        <v>10.67</v>
      </c>
      <c r="M64" s="179"/>
      <c r="N64" s="43">
        <v>3</v>
      </c>
      <c r="O64" s="42">
        <v>395</v>
      </c>
      <c r="P64" s="44" t="s">
        <v>44</v>
      </c>
      <c r="Q64" s="44">
        <v>0.94</v>
      </c>
      <c r="R64" s="44" t="s">
        <v>794</v>
      </c>
      <c r="S64" s="44" t="s">
        <v>795</v>
      </c>
      <c r="T64" s="43" t="s">
        <v>467</v>
      </c>
    </row>
    <row r="65" ht="28.5" customHeight="1" spans="1:20">
      <c r="A65" s="178" t="s">
        <v>796</v>
      </c>
      <c r="B65" s="127" t="s">
        <v>797</v>
      </c>
      <c r="C65" s="105" t="s">
        <v>277</v>
      </c>
      <c r="D65" s="44" t="s">
        <v>278</v>
      </c>
      <c r="E65" s="44"/>
      <c r="F65" s="43"/>
      <c r="G65" s="44" t="s">
        <v>412</v>
      </c>
      <c r="H65" s="43" t="s">
        <v>279</v>
      </c>
      <c r="I65" s="66">
        <v>44287</v>
      </c>
      <c r="J65" s="43" t="s">
        <v>388</v>
      </c>
      <c r="K65" s="63">
        <v>0.11</v>
      </c>
      <c r="L65" s="58"/>
      <c r="M65" s="58">
        <v>0.11</v>
      </c>
      <c r="N65" s="42">
        <v>2</v>
      </c>
      <c r="O65" s="42">
        <v>1725</v>
      </c>
      <c r="P65" s="43" t="s">
        <v>37</v>
      </c>
      <c r="Q65" s="44">
        <v>1.87</v>
      </c>
      <c r="R65" s="44" t="s">
        <v>798</v>
      </c>
      <c r="S65" s="44" t="s">
        <v>799</v>
      </c>
      <c r="T65" s="43" t="s">
        <v>396</v>
      </c>
    </row>
    <row r="66" ht="28.5" customHeight="1" spans="1:20">
      <c r="A66" s="178" t="s">
        <v>800</v>
      </c>
      <c r="B66" s="127" t="s">
        <v>801</v>
      </c>
      <c r="C66" s="105" t="s">
        <v>285</v>
      </c>
      <c r="D66" s="43" t="s">
        <v>286</v>
      </c>
      <c r="E66" s="44"/>
      <c r="F66" s="44"/>
      <c r="G66" s="44" t="s">
        <v>412</v>
      </c>
      <c r="H66" s="186" t="s">
        <v>287</v>
      </c>
      <c r="I66" s="66">
        <v>44287</v>
      </c>
      <c r="J66" s="43" t="s">
        <v>400</v>
      </c>
      <c r="K66" s="44">
        <v>5.93</v>
      </c>
      <c r="L66" s="58">
        <v>5.93</v>
      </c>
      <c r="M66" s="173"/>
      <c r="N66" s="42">
        <v>2</v>
      </c>
      <c r="O66" s="42">
        <v>1725</v>
      </c>
      <c r="P66" s="43" t="s">
        <v>37</v>
      </c>
      <c r="Q66" s="44">
        <v>2.35</v>
      </c>
      <c r="R66" s="44" t="s">
        <v>802</v>
      </c>
      <c r="S66" s="44" t="s">
        <v>803</v>
      </c>
      <c r="T66" s="43" t="s">
        <v>467</v>
      </c>
    </row>
    <row r="67" ht="28.5" customHeight="1" spans="1:20">
      <c r="A67" s="178" t="s">
        <v>804</v>
      </c>
      <c r="B67" s="127" t="s">
        <v>805</v>
      </c>
      <c r="C67" s="105" t="s">
        <v>288</v>
      </c>
      <c r="D67" s="43" t="s">
        <v>289</v>
      </c>
      <c r="E67" s="44"/>
      <c r="F67" s="44"/>
      <c r="G67" s="44" t="s">
        <v>486</v>
      </c>
      <c r="H67" s="186" t="s">
        <v>290</v>
      </c>
      <c r="I67" s="204">
        <v>44348</v>
      </c>
      <c r="J67" s="43" t="s">
        <v>464</v>
      </c>
      <c r="K67" s="44">
        <v>2.95</v>
      </c>
      <c r="L67" s="58"/>
      <c r="M67" s="58">
        <v>2.95</v>
      </c>
      <c r="N67" s="42">
        <v>3</v>
      </c>
      <c r="O67" s="42">
        <v>1215</v>
      </c>
      <c r="P67" s="43" t="s">
        <v>37</v>
      </c>
      <c r="Q67" s="44">
        <v>2.75</v>
      </c>
      <c r="R67" s="44" t="s">
        <v>289</v>
      </c>
      <c r="S67" s="44" t="s">
        <v>806</v>
      </c>
      <c r="T67" s="43" t="s">
        <v>396</v>
      </c>
    </row>
    <row r="68" ht="46.5" customHeight="1" spans="1:20">
      <c r="A68" s="178" t="s">
        <v>807</v>
      </c>
      <c r="B68" s="127" t="s">
        <v>808</v>
      </c>
      <c r="C68" s="105" t="s">
        <v>291</v>
      </c>
      <c r="D68" s="43" t="s">
        <v>292</v>
      </c>
      <c r="E68" s="44"/>
      <c r="F68" s="44"/>
      <c r="G68" s="44" t="s">
        <v>602</v>
      </c>
      <c r="H68" s="186" t="s">
        <v>293</v>
      </c>
      <c r="I68" s="204">
        <v>44348</v>
      </c>
      <c r="J68" s="43" t="s">
        <v>464</v>
      </c>
      <c r="K68" s="44">
        <v>0.47</v>
      </c>
      <c r="L68" s="58"/>
      <c r="M68" s="58">
        <v>0.47</v>
      </c>
      <c r="N68" s="42">
        <v>1</v>
      </c>
      <c r="O68" s="42">
        <v>2400</v>
      </c>
      <c r="P68" s="43" t="s">
        <v>37</v>
      </c>
      <c r="Q68" s="44">
        <v>2.21</v>
      </c>
      <c r="R68" s="44" t="s">
        <v>809</v>
      </c>
      <c r="S68" s="44" t="s">
        <v>810</v>
      </c>
      <c r="T68" s="43" t="s">
        <v>396</v>
      </c>
    </row>
    <row r="69" ht="28.5" customHeight="1" spans="1:20">
      <c r="A69" s="178" t="s">
        <v>811</v>
      </c>
      <c r="B69" s="127" t="s">
        <v>812</v>
      </c>
      <c r="C69" s="105" t="s">
        <v>294</v>
      </c>
      <c r="D69" s="43" t="s">
        <v>295</v>
      </c>
      <c r="E69" s="44"/>
      <c r="F69" s="44"/>
      <c r="G69" s="44" t="s">
        <v>443</v>
      </c>
      <c r="H69" s="186" t="s">
        <v>296</v>
      </c>
      <c r="I69" s="204">
        <v>44440</v>
      </c>
      <c r="J69" s="43" t="s">
        <v>464</v>
      </c>
      <c r="K69" s="44">
        <v>4</v>
      </c>
      <c r="L69" s="58"/>
      <c r="M69" s="58">
        <v>4</v>
      </c>
      <c r="N69" s="42">
        <v>2</v>
      </c>
      <c r="O69" s="42">
        <v>1725</v>
      </c>
      <c r="P69" s="43" t="s">
        <v>37</v>
      </c>
      <c r="Q69" s="44">
        <v>2.35</v>
      </c>
      <c r="R69" s="44" t="s">
        <v>813</v>
      </c>
      <c r="S69" s="44" t="s">
        <v>814</v>
      </c>
      <c r="T69" s="43" t="s">
        <v>396</v>
      </c>
    </row>
    <row r="70" ht="28.5" customHeight="1" spans="1:20">
      <c r="A70" s="178" t="s">
        <v>815</v>
      </c>
      <c r="B70" s="127" t="s">
        <v>816</v>
      </c>
      <c r="C70" s="105" t="s">
        <v>297</v>
      </c>
      <c r="D70" s="43" t="s">
        <v>298</v>
      </c>
      <c r="E70" s="44"/>
      <c r="F70" s="44"/>
      <c r="G70" s="44" t="s">
        <v>399</v>
      </c>
      <c r="H70" s="186" t="s">
        <v>299</v>
      </c>
      <c r="I70" s="66">
        <v>44317</v>
      </c>
      <c r="J70" s="44" t="s">
        <v>388</v>
      </c>
      <c r="K70" s="43">
        <v>5.2</v>
      </c>
      <c r="L70" s="43"/>
      <c r="M70" s="43">
        <v>5.2</v>
      </c>
      <c r="N70" s="44">
        <v>3</v>
      </c>
      <c r="O70" s="42">
        <v>1215</v>
      </c>
      <c r="P70" s="43" t="s">
        <v>37</v>
      </c>
      <c r="Q70" s="44">
        <v>2.14</v>
      </c>
      <c r="R70" s="44" t="s">
        <v>817</v>
      </c>
      <c r="S70" s="44" t="s">
        <v>818</v>
      </c>
      <c r="T70" s="43" t="s">
        <v>396</v>
      </c>
    </row>
    <row r="71" ht="28.5" customHeight="1" spans="1:20">
      <c r="A71" s="178" t="s">
        <v>819</v>
      </c>
      <c r="B71" s="127" t="s">
        <v>820</v>
      </c>
      <c r="C71" s="44" t="s">
        <v>300</v>
      </c>
      <c r="D71" s="43" t="s">
        <v>301</v>
      </c>
      <c r="E71" s="106"/>
      <c r="F71" s="44"/>
      <c r="G71" s="44" t="s">
        <v>656</v>
      </c>
      <c r="H71" s="186" t="s">
        <v>111</v>
      </c>
      <c r="I71" s="66">
        <v>44440</v>
      </c>
      <c r="J71" s="43" t="s">
        <v>388</v>
      </c>
      <c r="K71" s="63">
        <v>7.27</v>
      </c>
      <c r="L71" s="58"/>
      <c r="M71" s="58">
        <v>7.27</v>
      </c>
      <c r="N71" s="54">
        <v>2</v>
      </c>
      <c r="O71" s="54">
        <v>3200</v>
      </c>
      <c r="P71" s="44" t="s">
        <v>302</v>
      </c>
      <c r="Q71" s="44">
        <v>2.5</v>
      </c>
      <c r="R71" s="44" t="s">
        <v>821</v>
      </c>
      <c r="S71" s="44" t="s">
        <v>822</v>
      </c>
      <c r="T71" s="40" t="s">
        <v>396</v>
      </c>
    </row>
    <row r="72" ht="28.5" customHeight="1" spans="1:20">
      <c r="A72" s="178" t="s">
        <v>823</v>
      </c>
      <c r="B72" s="127" t="s">
        <v>824</v>
      </c>
      <c r="C72" s="44" t="s">
        <v>303</v>
      </c>
      <c r="D72" s="43" t="s">
        <v>304</v>
      </c>
      <c r="E72" s="44"/>
      <c r="F72" s="187" t="s">
        <v>825</v>
      </c>
      <c r="G72" s="44" t="s">
        <v>387</v>
      </c>
      <c r="H72" s="186" t="s">
        <v>826</v>
      </c>
      <c r="I72" s="66">
        <v>44501</v>
      </c>
      <c r="J72" s="44" t="s">
        <v>400</v>
      </c>
      <c r="K72" s="61">
        <v>0.23</v>
      </c>
      <c r="L72" s="61">
        <v>0.23</v>
      </c>
      <c r="M72" s="61"/>
      <c r="N72" s="42">
        <v>2</v>
      </c>
      <c r="O72" s="42">
        <v>1725</v>
      </c>
      <c r="P72" s="43" t="s">
        <v>37</v>
      </c>
      <c r="Q72" s="44">
        <v>2.03</v>
      </c>
      <c r="R72" s="44" t="s">
        <v>827</v>
      </c>
      <c r="S72" s="44" t="s">
        <v>828</v>
      </c>
      <c r="T72" s="44" t="s">
        <v>405</v>
      </c>
    </row>
    <row r="73" ht="28.5" customHeight="1" spans="1:20">
      <c r="A73" s="178" t="s">
        <v>829</v>
      </c>
      <c r="B73" s="127" t="s">
        <v>830</v>
      </c>
      <c r="C73" s="44" t="s">
        <v>306</v>
      </c>
      <c r="D73" s="43" t="s">
        <v>307</v>
      </c>
      <c r="E73" s="44"/>
      <c r="F73" s="44" t="s">
        <v>825</v>
      </c>
      <c r="G73" s="44" t="s">
        <v>387</v>
      </c>
      <c r="H73" s="186" t="s">
        <v>309</v>
      </c>
      <c r="I73" s="66">
        <v>44440</v>
      </c>
      <c r="J73" s="43" t="s">
        <v>400</v>
      </c>
      <c r="K73" s="63">
        <v>0.05</v>
      </c>
      <c r="L73" s="58">
        <v>0.05</v>
      </c>
      <c r="M73" s="58"/>
      <c r="N73" s="42">
        <v>2</v>
      </c>
      <c r="O73" s="42">
        <v>1725</v>
      </c>
      <c r="P73" s="43" t="s">
        <v>37</v>
      </c>
      <c r="Q73" s="44">
        <v>2.19</v>
      </c>
      <c r="R73" s="44" t="s">
        <v>831</v>
      </c>
      <c r="S73" s="44" t="s">
        <v>832</v>
      </c>
      <c r="T73" s="44" t="s">
        <v>405</v>
      </c>
    </row>
    <row r="74" ht="28.5" customHeight="1" spans="1:20">
      <c r="A74" s="178" t="s">
        <v>833</v>
      </c>
      <c r="B74" s="127" t="s">
        <v>834</v>
      </c>
      <c r="C74" s="44" t="s">
        <v>310</v>
      </c>
      <c r="D74" s="43" t="s">
        <v>311</v>
      </c>
      <c r="E74" s="188"/>
      <c r="F74" s="44" t="s">
        <v>825</v>
      </c>
      <c r="G74" s="44" t="s">
        <v>455</v>
      </c>
      <c r="H74" s="186" t="s">
        <v>312</v>
      </c>
      <c r="I74" s="66">
        <v>44440</v>
      </c>
      <c r="J74" s="44" t="s">
        <v>400</v>
      </c>
      <c r="K74" s="63">
        <v>3.46</v>
      </c>
      <c r="L74" s="58">
        <v>3.46</v>
      </c>
      <c r="M74" s="58"/>
      <c r="N74" s="54">
        <v>3</v>
      </c>
      <c r="O74" s="54">
        <v>1215</v>
      </c>
      <c r="P74" s="43" t="s">
        <v>37</v>
      </c>
      <c r="Q74" s="44">
        <v>2.03</v>
      </c>
      <c r="R74" s="44" t="s">
        <v>835</v>
      </c>
      <c r="S74" s="44" t="s">
        <v>836</v>
      </c>
      <c r="T74" s="43" t="s">
        <v>467</v>
      </c>
    </row>
    <row r="75" ht="28.5" customHeight="1" spans="1:20">
      <c r="A75" s="178" t="s">
        <v>837</v>
      </c>
      <c r="B75" s="127" t="s">
        <v>838</v>
      </c>
      <c r="C75" s="44" t="s">
        <v>313</v>
      </c>
      <c r="D75" s="43" t="s">
        <v>314</v>
      </c>
      <c r="E75" s="188"/>
      <c r="F75" s="44" t="s">
        <v>825</v>
      </c>
      <c r="G75" s="44" t="s">
        <v>455</v>
      </c>
      <c r="H75" s="186" t="s">
        <v>315</v>
      </c>
      <c r="I75" s="66">
        <v>44440</v>
      </c>
      <c r="J75" s="44" t="s">
        <v>400</v>
      </c>
      <c r="K75" s="63">
        <v>1.36</v>
      </c>
      <c r="L75" s="58">
        <v>1.36</v>
      </c>
      <c r="M75" s="58"/>
      <c r="N75" s="54">
        <v>3</v>
      </c>
      <c r="O75" s="54">
        <v>1215</v>
      </c>
      <c r="P75" s="43" t="s">
        <v>37</v>
      </c>
      <c r="Q75" s="44">
        <v>2.03</v>
      </c>
      <c r="R75" s="44" t="s">
        <v>839</v>
      </c>
      <c r="S75" s="44" t="s">
        <v>840</v>
      </c>
      <c r="T75" s="44" t="s">
        <v>405</v>
      </c>
    </row>
    <row r="76" ht="28.5" customHeight="1" spans="1:20">
      <c r="A76" s="178" t="s">
        <v>841</v>
      </c>
      <c r="B76" s="127" t="s">
        <v>842</v>
      </c>
      <c r="C76" s="44" t="s">
        <v>316</v>
      </c>
      <c r="D76" s="43" t="s">
        <v>317</v>
      </c>
      <c r="E76" s="188"/>
      <c r="F76" s="44" t="s">
        <v>825</v>
      </c>
      <c r="G76" s="44" t="s">
        <v>455</v>
      </c>
      <c r="H76" s="186" t="s">
        <v>318</v>
      </c>
      <c r="I76" s="66">
        <v>44440</v>
      </c>
      <c r="J76" s="43" t="s">
        <v>400</v>
      </c>
      <c r="K76" s="63">
        <v>3.08</v>
      </c>
      <c r="L76" s="58">
        <v>3.08</v>
      </c>
      <c r="M76" s="58"/>
      <c r="N76" s="54">
        <v>3</v>
      </c>
      <c r="O76" s="54">
        <v>1215</v>
      </c>
      <c r="P76" s="43" t="s">
        <v>37</v>
      </c>
      <c r="Q76" s="44">
        <v>2.03</v>
      </c>
      <c r="R76" s="44" t="s">
        <v>843</v>
      </c>
      <c r="S76" s="44" t="s">
        <v>844</v>
      </c>
      <c r="T76" s="43" t="s">
        <v>467</v>
      </c>
    </row>
    <row r="77" ht="28.5" customHeight="1" spans="1:20">
      <c r="A77" s="178" t="s">
        <v>845</v>
      </c>
      <c r="B77" s="127" t="s">
        <v>846</v>
      </c>
      <c r="C77" s="44" t="s">
        <v>319</v>
      </c>
      <c r="D77" s="43" t="s">
        <v>320</v>
      </c>
      <c r="E77" s="189"/>
      <c r="F77" s="44" t="s">
        <v>825</v>
      </c>
      <c r="G77" s="44" t="s">
        <v>455</v>
      </c>
      <c r="H77" s="186" t="s">
        <v>321</v>
      </c>
      <c r="I77" s="66">
        <v>44440</v>
      </c>
      <c r="J77" s="43" t="s">
        <v>400</v>
      </c>
      <c r="K77" s="44">
        <v>0.52</v>
      </c>
      <c r="L77" s="44">
        <v>0.52</v>
      </c>
      <c r="M77" s="58"/>
      <c r="N77" s="54">
        <v>3</v>
      </c>
      <c r="O77" s="54">
        <v>1215</v>
      </c>
      <c r="P77" s="32" t="s">
        <v>302</v>
      </c>
      <c r="Q77" s="44">
        <v>1.9</v>
      </c>
      <c r="R77" s="44" t="s">
        <v>847</v>
      </c>
      <c r="S77" s="44" t="s">
        <v>848</v>
      </c>
      <c r="T77" s="44" t="s">
        <v>405</v>
      </c>
    </row>
    <row r="78" ht="28.5" customHeight="1" spans="1:20">
      <c r="A78" s="178" t="s">
        <v>849</v>
      </c>
      <c r="B78" s="127" t="s">
        <v>850</v>
      </c>
      <c r="C78" s="44" t="s">
        <v>322</v>
      </c>
      <c r="D78" s="43" t="s">
        <v>323</v>
      </c>
      <c r="E78" s="188"/>
      <c r="F78" s="44" t="s">
        <v>825</v>
      </c>
      <c r="G78" s="44" t="s">
        <v>431</v>
      </c>
      <c r="H78" s="186" t="s">
        <v>324</v>
      </c>
      <c r="I78" s="66">
        <v>44378</v>
      </c>
      <c r="J78" s="44" t="s">
        <v>400</v>
      </c>
      <c r="K78" s="44">
        <v>0.85</v>
      </c>
      <c r="L78" s="44">
        <v>0.85</v>
      </c>
      <c r="M78" s="58"/>
      <c r="N78" s="42">
        <v>2</v>
      </c>
      <c r="O78" s="42">
        <v>495</v>
      </c>
      <c r="P78" s="44" t="s">
        <v>44</v>
      </c>
      <c r="Q78" s="44">
        <v>0.94</v>
      </c>
      <c r="R78" s="44" t="s">
        <v>851</v>
      </c>
      <c r="S78" s="44" t="s">
        <v>852</v>
      </c>
      <c r="T78" s="44" t="s">
        <v>405</v>
      </c>
    </row>
    <row r="79" ht="33" customHeight="1" spans="1:20">
      <c r="A79" s="178"/>
      <c r="B79" s="127" t="s">
        <v>853</v>
      </c>
      <c r="C79" s="44" t="s">
        <v>325</v>
      </c>
      <c r="D79" s="43" t="s">
        <v>326</v>
      </c>
      <c r="E79" s="188"/>
      <c r="F79" s="44" t="s">
        <v>825</v>
      </c>
      <c r="G79" s="44" t="s">
        <v>431</v>
      </c>
      <c r="H79" s="186" t="s">
        <v>327</v>
      </c>
      <c r="I79" s="66">
        <v>44378</v>
      </c>
      <c r="J79" s="44" t="s">
        <v>400</v>
      </c>
      <c r="K79" s="44">
        <v>31.18</v>
      </c>
      <c r="L79" s="44">
        <v>31.18</v>
      </c>
      <c r="M79" s="58"/>
      <c r="N79" s="42">
        <v>2</v>
      </c>
      <c r="O79" s="42">
        <v>495</v>
      </c>
      <c r="P79" s="44" t="s">
        <v>44</v>
      </c>
      <c r="Q79" s="44">
        <v>0.94</v>
      </c>
      <c r="R79" s="44" t="s">
        <v>854</v>
      </c>
      <c r="S79" s="44" t="s">
        <v>855</v>
      </c>
      <c r="T79" s="44" t="s">
        <v>405</v>
      </c>
    </row>
    <row r="80" ht="37.5" customHeight="1" spans="1:20">
      <c r="A80" s="178" t="s">
        <v>45</v>
      </c>
      <c r="B80" s="127" t="s">
        <v>856</v>
      </c>
      <c r="C80" s="44" t="s">
        <v>328</v>
      </c>
      <c r="D80" s="43" t="s">
        <v>329</v>
      </c>
      <c r="E80" s="188"/>
      <c r="F80" s="44" t="s">
        <v>825</v>
      </c>
      <c r="G80" s="44" t="s">
        <v>443</v>
      </c>
      <c r="H80" s="186" t="s">
        <v>330</v>
      </c>
      <c r="I80" s="66">
        <v>44378</v>
      </c>
      <c r="J80" s="43" t="s">
        <v>400</v>
      </c>
      <c r="K80" s="44">
        <v>0.87</v>
      </c>
      <c r="L80" s="44">
        <v>0.87</v>
      </c>
      <c r="M80" s="58"/>
      <c r="N80" s="42">
        <v>2</v>
      </c>
      <c r="O80" s="42">
        <v>495</v>
      </c>
      <c r="P80" s="44" t="s">
        <v>44</v>
      </c>
      <c r="Q80" s="44">
        <v>0.94</v>
      </c>
      <c r="R80" s="44" t="s">
        <v>857</v>
      </c>
      <c r="S80" s="44" t="s">
        <v>858</v>
      </c>
      <c r="T80" s="44" t="s">
        <v>405</v>
      </c>
    </row>
    <row r="81" ht="37.5" customHeight="1" spans="1:20">
      <c r="A81" s="178" t="s">
        <v>45</v>
      </c>
      <c r="B81" s="127" t="s">
        <v>859</v>
      </c>
      <c r="C81" s="44" t="s">
        <v>331</v>
      </c>
      <c r="D81" s="43" t="s">
        <v>332</v>
      </c>
      <c r="E81" s="188"/>
      <c r="F81" s="44" t="s">
        <v>825</v>
      </c>
      <c r="G81" s="44" t="s">
        <v>431</v>
      </c>
      <c r="H81" s="186" t="s">
        <v>333</v>
      </c>
      <c r="I81" s="66">
        <v>44378</v>
      </c>
      <c r="J81" s="43" t="s">
        <v>400</v>
      </c>
      <c r="K81" s="44">
        <v>2.29</v>
      </c>
      <c r="L81" s="44">
        <v>2.29</v>
      </c>
      <c r="M81" s="44"/>
      <c r="N81" s="42">
        <v>3</v>
      </c>
      <c r="O81" s="42">
        <v>390</v>
      </c>
      <c r="P81" s="44" t="s">
        <v>44</v>
      </c>
      <c r="Q81" s="44">
        <v>0.94</v>
      </c>
      <c r="R81" s="44" t="s">
        <v>860</v>
      </c>
      <c r="S81" s="44" t="s">
        <v>861</v>
      </c>
      <c r="T81" s="44" t="s">
        <v>405</v>
      </c>
    </row>
    <row r="82" ht="28.5" customHeight="1" spans="1:20">
      <c r="A82" s="178" t="s">
        <v>45</v>
      </c>
      <c r="B82" s="127" t="s">
        <v>862</v>
      </c>
      <c r="C82" s="44" t="s">
        <v>863</v>
      </c>
      <c r="D82" s="43" t="s">
        <v>864</v>
      </c>
      <c r="E82" s="190">
        <f t="shared" ref="E82:E89" si="0">K82*15</f>
        <v>60</v>
      </c>
      <c r="F82" s="44" t="s">
        <v>865</v>
      </c>
      <c r="G82" s="44" t="s">
        <v>455</v>
      </c>
      <c r="H82" s="186" t="s">
        <v>866</v>
      </c>
      <c r="I82" s="66">
        <v>44440</v>
      </c>
      <c r="J82" s="43" t="s">
        <v>400</v>
      </c>
      <c r="K82" s="44">
        <v>4</v>
      </c>
      <c r="L82" s="44">
        <v>4</v>
      </c>
      <c r="M82" s="58"/>
      <c r="N82" s="54">
        <v>5</v>
      </c>
      <c r="O82" s="54">
        <v>610</v>
      </c>
      <c r="P82" s="43" t="s">
        <v>37</v>
      </c>
      <c r="Q82" s="44">
        <v>1.86</v>
      </c>
      <c r="R82" s="44" t="s">
        <v>867</v>
      </c>
      <c r="S82" s="44" t="s">
        <v>868</v>
      </c>
      <c r="T82" s="44" t="s">
        <v>405</v>
      </c>
    </row>
    <row r="83" ht="42.75" customHeight="1" spans="1:20">
      <c r="A83" s="178" t="s">
        <v>45</v>
      </c>
      <c r="B83" s="127" t="s">
        <v>869</v>
      </c>
      <c r="C83" s="44" t="s">
        <v>870</v>
      </c>
      <c r="D83" s="43" t="s">
        <v>871</v>
      </c>
      <c r="E83" s="190">
        <f t="shared" si="0"/>
        <v>58.05</v>
      </c>
      <c r="F83" s="44" t="s">
        <v>865</v>
      </c>
      <c r="G83" s="44" t="s">
        <v>455</v>
      </c>
      <c r="H83" s="186" t="s">
        <v>872</v>
      </c>
      <c r="I83" s="66">
        <v>44441</v>
      </c>
      <c r="J83" s="43" t="s">
        <v>400</v>
      </c>
      <c r="K83" s="44">
        <v>3.87</v>
      </c>
      <c r="L83" s="44">
        <v>3.87</v>
      </c>
      <c r="M83" s="58"/>
      <c r="N83" s="54">
        <v>3</v>
      </c>
      <c r="O83" s="54">
        <v>1215</v>
      </c>
      <c r="P83" s="43" t="s">
        <v>37</v>
      </c>
      <c r="Q83" s="44">
        <v>1.86</v>
      </c>
      <c r="R83" s="44" t="s">
        <v>873</v>
      </c>
      <c r="S83" s="44" t="s">
        <v>874</v>
      </c>
      <c r="T83" s="43" t="s">
        <v>467</v>
      </c>
    </row>
    <row r="84" ht="28.5" customHeight="1" spans="1:20">
      <c r="A84" s="178" t="s">
        <v>875</v>
      </c>
      <c r="B84" s="127" t="s">
        <v>876</v>
      </c>
      <c r="C84" s="44" t="s">
        <v>877</v>
      </c>
      <c r="D84" s="43" t="s">
        <v>878</v>
      </c>
      <c r="E84" s="190">
        <f t="shared" si="0"/>
        <v>60</v>
      </c>
      <c r="F84" s="44" t="s">
        <v>865</v>
      </c>
      <c r="G84" s="44" t="s">
        <v>431</v>
      </c>
      <c r="H84" s="186" t="s">
        <v>879</v>
      </c>
      <c r="I84" s="66">
        <v>44470</v>
      </c>
      <c r="J84" s="43" t="s">
        <v>400</v>
      </c>
      <c r="K84" s="44">
        <v>4</v>
      </c>
      <c r="L84" s="44">
        <v>4</v>
      </c>
      <c r="M84" s="58"/>
      <c r="N84" s="54">
        <v>3</v>
      </c>
      <c r="O84" s="54">
        <v>1215</v>
      </c>
      <c r="P84" s="43" t="s">
        <v>37</v>
      </c>
      <c r="Q84" s="44">
        <v>2.16</v>
      </c>
      <c r="R84" s="44" t="s">
        <v>880</v>
      </c>
      <c r="S84" s="44" t="s">
        <v>881</v>
      </c>
      <c r="T84" s="44" t="s">
        <v>405</v>
      </c>
    </row>
    <row r="85" ht="28.5" customHeight="1" spans="1:20">
      <c r="A85" s="178"/>
      <c r="B85" s="127" t="s">
        <v>882</v>
      </c>
      <c r="C85" s="44" t="s">
        <v>883</v>
      </c>
      <c r="D85" s="43" t="s">
        <v>884</v>
      </c>
      <c r="E85" s="190">
        <f t="shared" si="0"/>
        <v>120</v>
      </c>
      <c r="F85" s="44" t="s">
        <v>865</v>
      </c>
      <c r="G85" s="44" t="s">
        <v>443</v>
      </c>
      <c r="H85" s="186" t="s">
        <v>885</v>
      </c>
      <c r="I85" s="66">
        <v>44470</v>
      </c>
      <c r="J85" s="43" t="s">
        <v>388</v>
      </c>
      <c r="K85" s="44">
        <v>8</v>
      </c>
      <c r="L85" s="44"/>
      <c r="M85" s="44">
        <v>8</v>
      </c>
      <c r="N85" s="54">
        <v>3</v>
      </c>
      <c r="O85" s="54">
        <v>1215</v>
      </c>
      <c r="P85" s="43" t="s">
        <v>37</v>
      </c>
      <c r="Q85" s="44">
        <v>2.16</v>
      </c>
      <c r="R85" s="44" t="s">
        <v>886</v>
      </c>
      <c r="S85" s="44" t="s">
        <v>804</v>
      </c>
      <c r="T85" s="43" t="s">
        <v>396</v>
      </c>
    </row>
    <row r="86" ht="28.5" customHeight="1" spans="1:20">
      <c r="A86" s="178"/>
      <c r="B86" s="127" t="s">
        <v>887</v>
      </c>
      <c r="C86" s="44" t="s">
        <v>888</v>
      </c>
      <c r="D86" s="43" t="s">
        <v>889</v>
      </c>
      <c r="E86" s="190">
        <f t="shared" si="0"/>
        <v>9.3</v>
      </c>
      <c r="F86" s="44" t="s">
        <v>865</v>
      </c>
      <c r="G86" s="44" t="s">
        <v>443</v>
      </c>
      <c r="H86" s="186" t="s">
        <v>890</v>
      </c>
      <c r="I86" s="66">
        <v>44440</v>
      </c>
      <c r="J86" s="43" t="s">
        <v>388</v>
      </c>
      <c r="K86" s="44">
        <v>0.62</v>
      </c>
      <c r="L86" s="44"/>
      <c r="M86" s="44">
        <v>0.62</v>
      </c>
      <c r="N86" s="42">
        <v>2</v>
      </c>
      <c r="O86" s="42">
        <v>1725</v>
      </c>
      <c r="P86" s="43" t="s">
        <v>37</v>
      </c>
      <c r="Q86" s="44">
        <v>2.03</v>
      </c>
      <c r="R86" s="44" t="s">
        <v>891</v>
      </c>
      <c r="S86" s="44" t="s">
        <v>892</v>
      </c>
      <c r="T86" s="43" t="s">
        <v>396</v>
      </c>
    </row>
    <row r="87" ht="28.5" customHeight="1" spans="1:20">
      <c r="A87" s="178"/>
      <c r="B87" s="127" t="s">
        <v>893</v>
      </c>
      <c r="C87" s="44" t="s">
        <v>894</v>
      </c>
      <c r="D87" s="43" t="s">
        <v>895</v>
      </c>
      <c r="E87" s="190">
        <f t="shared" si="0"/>
        <v>569.85</v>
      </c>
      <c r="F87" s="44" t="s">
        <v>865</v>
      </c>
      <c r="G87" s="44" t="s">
        <v>455</v>
      </c>
      <c r="H87" s="191" t="s">
        <v>896</v>
      </c>
      <c r="I87" s="205">
        <v>44502</v>
      </c>
      <c r="J87" s="195" t="s">
        <v>388</v>
      </c>
      <c r="K87" s="194">
        <v>37.99</v>
      </c>
      <c r="L87" s="194"/>
      <c r="M87" s="194">
        <v>37.99</v>
      </c>
      <c r="N87" s="206">
        <v>4</v>
      </c>
      <c r="O87" s="206">
        <v>305</v>
      </c>
      <c r="P87" s="43" t="s">
        <v>44</v>
      </c>
      <c r="Q87" s="44">
        <v>0.89</v>
      </c>
      <c r="R87" s="44" t="s">
        <v>897</v>
      </c>
      <c r="S87" s="44" t="s">
        <v>898</v>
      </c>
      <c r="T87" s="43" t="s">
        <v>396</v>
      </c>
    </row>
    <row r="88" ht="28.5" customHeight="1" spans="1:20">
      <c r="A88" s="178"/>
      <c r="B88" s="127" t="s">
        <v>899</v>
      </c>
      <c r="C88" s="44" t="s">
        <v>900</v>
      </c>
      <c r="D88" s="43" t="s">
        <v>901</v>
      </c>
      <c r="E88" s="190">
        <f t="shared" si="0"/>
        <v>72.75</v>
      </c>
      <c r="F88" s="44" t="s">
        <v>45</v>
      </c>
      <c r="G88" s="44" t="s">
        <v>455</v>
      </c>
      <c r="H88" s="191" t="s">
        <v>902</v>
      </c>
      <c r="I88" s="205">
        <v>44470</v>
      </c>
      <c r="J88" s="195" t="s">
        <v>388</v>
      </c>
      <c r="K88" s="194">
        <v>4.85</v>
      </c>
      <c r="L88" s="194"/>
      <c r="M88" s="194">
        <v>4.85</v>
      </c>
      <c r="N88" s="206">
        <v>4</v>
      </c>
      <c r="O88" s="206">
        <v>305</v>
      </c>
      <c r="P88" s="43" t="s">
        <v>44</v>
      </c>
      <c r="Q88" s="44">
        <v>0.89</v>
      </c>
      <c r="R88" s="44" t="s">
        <v>903</v>
      </c>
      <c r="S88" s="44" t="s">
        <v>904</v>
      </c>
      <c r="T88" s="43" t="s">
        <v>396</v>
      </c>
    </row>
    <row r="89" ht="28.5" customHeight="1" spans="1:20">
      <c r="A89" s="178" t="s">
        <v>905</v>
      </c>
      <c r="B89" s="127" t="s">
        <v>906</v>
      </c>
      <c r="C89" s="105" t="s">
        <v>907</v>
      </c>
      <c r="D89" s="43" t="s">
        <v>908</v>
      </c>
      <c r="E89" s="190">
        <f t="shared" si="0"/>
        <v>2.7</v>
      </c>
      <c r="F89" s="192" t="s">
        <v>909</v>
      </c>
      <c r="G89" s="44" t="s">
        <v>387</v>
      </c>
      <c r="H89" s="191" t="s">
        <v>826</v>
      </c>
      <c r="I89" s="205">
        <v>44317</v>
      </c>
      <c r="J89" s="195" t="s">
        <v>400</v>
      </c>
      <c r="K89" s="194">
        <v>0.18</v>
      </c>
      <c r="L89" s="194">
        <v>0.18</v>
      </c>
      <c r="M89" s="194"/>
      <c r="N89" s="206">
        <v>2</v>
      </c>
      <c r="O89" s="206">
        <v>1725</v>
      </c>
      <c r="P89" s="43" t="s">
        <v>158</v>
      </c>
      <c r="Q89" s="44">
        <v>2.15</v>
      </c>
      <c r="R89" s="44" t="s">
        <v>910</v>
      </c>
      <c r="S89" s="44" t="s">
        <v>911</v>
      </c>
      <c r="T89" s="43" t="s">
        <v>405</v>
      </c>
    </row>
    <row r="90" ht="28.5" customHeight="1" spans="1:20">
      <c r="A90" s="178"/>
      <c r="B90" s="127" t="s">
        <v>912</v>
      </c>
      <c r="C90" s="105" t="s">
        <v>65</v>
      </c>
      <c r="D90" s="44" t="s">
        <v>66</v>
      </c>
      <c r="E90" s="44">
        <v>16.07</v>
      </c>
      <c r="F90" s="193" t="s">
        <v>913</v>
      </c>
      <c r="G90" s="44" t="s">
        <v>431</v>
      </c>
      <c r="H90" s="194" t="s">
        <v>68</v>
      </c>
      <c r="I90" s="205">
        <v>44317</v>
      </c>
      <c r="J90" s="194" t="s">
        <v>400</v>
      </c>
      <c r="K90" s="207">
        <v>16.07</v>
      </c>
      <c r="L90" s="208">
        <v>16.07</v>
      </c>
      <c r="M90" s="208"/>
      <c r="N90" s="206">
        <v>1</v>
      </c>
      <c r="O90" s="206">
        <v>530</v>
      </c>
      <c r="P90" s="44" t="s">
        <v>69</v>
      </c>
      <c r="Q90" s="44">
        <v>1.5</v>
      </c>
      <c r="R90" s="44" t="s">
        <v>914</v>
      </c>
      <c r="S90" s="44" t="s">
        <v>915</v>
      </c>
      <c r="T90" s="44" t="s">
        <v>405</v>
      </c>
    </row>
    <row r="91" ht="28.5" customHeight="1" spans="1:20">
      <c r="A91" s="178"/>
      <c r="B91" s="127" t="s">
        <v>916</v>
      </c>
      <c r="C91" s="105" t="s">
        <v>71</v>
      </c>
      <c r="D91" s="44" t="s">
        <v>72</v>
      </c>
      <c r="E91" s="44">
        <v>16.74</v>
      </c>
      <c r="F91" s="193" t="s">
        <v>913</v>
      </c>
      <c r="G91" s="44" t="s">
        <v>455</v>
      </c>
      <c r="H91" s="194" t="s">
        <v>74</v>
      </c>
      <c r="I91" s="205">
        <v>44317</v>
      </c>
      <c r="J91" s="194" t="s">
        <v>400</v>
      </c>
      <c r="K91" s="207">
        <v>16.74</v>
      </c>
      <c r="L91" s="208">
        <v>16.74</v>
      </c>
      <c r="M91" s="208"/>
      <c r="N91" s="206">
        <v>4</v>
      </c>
      <c r="O91" s="206">
        <v>680</v>
      </c>
      <c r="P91" s="44" t="s">
        <v>69</v>
      </c>
      <c r="Q91" s="44">
        <v>1.5</v>
      </c>
      <c r="R91" s="44" t="s">
        <v>917</v>
      </c>
      <c r="S91" s="44" t="s">
        <v>918</v>
      </c>
      <c r="T91" s="44" t="s">
        <v>467</v>
      </c>
    </row>
    <row r="92" ht="28.5" customHeight="1" spans="1:20">
      <c r="A92" s="178"/>
      <c r="B92" s="127" t="s">
        <v>919</v>
      </c>
      <c r="C92" s="105" t="s">
        <v>75</v>
      </c>
      <c r="D92" s="44" t="s">
        <v>76</v>
      </c>
      <c r="E92" s="44">
        <v>7.47</v>
      </c>
      <c r="F92" s="193" t="s">
        <v>913</v>
      </c>
      <c r="G92" s="44" t="s">
        <v>455</v>
      </c>
      <c r="H92" s="195" t="s">
        <v>77</v>
      </c>
      <c r="I92" s="209">
        <v>44378</v>
      </c>
      <c r="J92" s="195" t="s">
        <v>400</v>
      </c>
      <c r="K92" s="210">
        <v>7.47</v>
      </c>
      <c r="L92" s="208">
        <v>7.47</v>
      </c>
      <c r="M92" s="211"/>
      <c r="N92" s="206">
        <v>3</v>
      </c>
      <c r="O92" s="206">
        <v>810</v>
      </c>
      <c r="P92" s="43" t="s">
        <v>78</v>
      </c>
      <c r="Q92" s="44">
        <v>1.5</v>
      </c>
      <c r="R92" s="44" t="s">
        <v>920</v>
      </c>
      <c r="S92" s="44" t="s">
        <v>921</v>
      </c>
      <c r="T92" s="44" t="s">
        <v>467</v>
      </c>
    </row>
    <row r="93" ht="28.5" customHeight="1" spans="1:20">
      <c r="A93" s="178"/>
      <c r="B93" s="127" t="s">
        <v>922</v>
      </c>
      <c r="C93" s="105" t="s">
        <v>923</v>
      </c>
      <c r="D93" s="43" t="s">
        <v>924</v>
      </c>
      <c r="E93" s="43">
        <v>1.34</v>
      </c>
      <c r="F93" s="193" t="s">
        <v>913</v>
      </c>
      <c r="G93" s="44" t="s">
        <v>455</v>
      </c>
      <c r="H93" s="195" t="s">
        <v>925</v>
      </c>
      <c r="I93" s="209">
        <v>44440</v>
      </c>
      <c r="J93" s="194" t="s">
        <v>388</v>
      </c>
      <c r="K93" s="212">
        <v>1.344</v>
      </c>
      <c r="L93" s="208"/>
      <c r="M93" s="208">
        <v>1.34</v>
      </c>
      <c r="N93" s="206">
        <v>4</v>
      </c>
      <c r="O93" s="206">
        <v>400</v>
      </c>
      <c r="P93" s="44" t="s">
        <v>184</v>
      </c>
      <c r="Q93" s="44" t="s">
        <v>401</v>
      </c>
      <c r="R93" s="44" t="s">
        <v>926</v>
      </c>
      <c r="S93" s="44" t="s">
        <v>927</v>
      </c>
      <c r="T93" s="44" t="s">
        <v>396</v>
      </c>
    </row>
    <row r="94" ht="28.5" customHeight="1" spans="1:20">
      <c r="A94" s="178"/>
      <c r="B94" s="127" t="s">
        <v>928</v>
      </c>
      <c r="C94" s="105" t="s">
        <v>929</v>
      </c>
      <c r="D94" s="43" t="s">
        <v>930</v>
      </c>
      <c r="E94" s="43">
        <v>3.33</v>
      </c>
      <c r="F94" s="193" t="s">
        <v>913</v>
      </c>
      <c r="G94" s="44" t="s">
        <v>455</v>
      </c>
      <c r="H94" s="195" t="s">
        <v>205</v>
      </c>
      <c r="I94" s="209">
        <v>44501</v>
      </c>
      <c r="J94" s="194" t="s">
        <v>388</v>
      </c>
      <c r="K94" s="212">
        <v>3.33333333333333</v>
      </c>
      <c r="L94" s="208"/>
      <c r="M94" s="208">
        <v>3.33333333333333</v>
      </c>
      <c r="N94" s="206">
        <v>4</v>
      </c>
      <c r="O94" s="206">
        <v>400</v>
      </c>
      <c r="P94" s="44" t="s">
        <v>184</v>
      </c>
      <c r="Q94" s="44" t="s">
        <v>401</v>
      </c>
      <c r="R94" s="44" t="s">
        <v>931</v>
      </c>
      <c r="S94" s="44" t="s">
        <v>932</v>
      </c>
      <c r="T94" s="44" t="s">
        <v>396</v>
      </c>
    </row>
    <row r="95" ht="22" customHeight="1" spans="1:20">
      <c r="A95" s="178"/>
      <c r="B95" s="127" t="s">
        <v>933</v>
      </c>
      <c r="C95" s="105" t="s">
        <v>934</v>
      </c>
      <c r="D95" s="43" t="s">
        <v>935</v>
      </c>
      <c r="E95" s="43">
        <v>0.18</v>
      </c>
      <c r="F95" s="193" t="s">
        <v>913</v>
      </c>
      <c r="G95" s="44" t="s">
        <v>455</v>
      </c>
      <c r="H95" s="195" t="s">
        <v>321</v>
      </c>
      <c r="I95" s="209">
        <v>44440</v>
      </c>
      <c r="J95" s="194" t="s">
        <v>388</v>
      </c>
      <c r="K95" s="212">
        <v>0.177333333333333</v>
      </c>
      <c r="L95" s="208"/>
      <c r="M95" s="208">
        <v>0.18</v>
      </c>
      <c r="N95" s="206">
        <v>3</v>
      </c>
      <c r="O95" s="206">
        <v>390</v>
      </c>
      <c r="P95" s="44" t="s">
        <v>184</v>
      </c>
      <c r="Q95" s="44" t="s">
        <v>401</v>
      </c>
      <c r="R95" s="44" t="s">
        <v>936</v>
      </c>
      <c r="S95" s="44" t="s">
        <v>937</v>
      </c>
      <c r="T95" s="44" t="s">
        <v>396</v>
      </c>
    </row>
    <row r="96" ht="22" customHeight="1" spans="1:20">
      <c r="A96" s="178"/>
      <c r="B96" s="127" t="s">
        <v>938</v>
      </c>
      <c r="C96" s="105" t="s">
        <v>939</v>
      </c>
      <c r="D96" s="196" t="s">
        <v>940</v>
      </c>
      <c r="E96" s="196">
        <v>2.33</v>
      </c>
      <c r="F96" s="193" t="s">
        <v>913</v>
      </c>
      <c r="G96" s="44" t="s">
        <v>665</v>
      </c>
      <c r="H96" s="195" t="s">
        <v>171</v>
      </c>
      <c r="I96" s="209">
        <v>44376</v>
      </c>
      <c r="J96" s="195" t="s">
        <v>388</v>
      </c>
      <c r="K96" s="213">
        <v>2.33</v>
      </c>
      <c r="L96" s="214"/>
      <c r="M96" s="214">
        <v>2.33</v>
      </c>
      <c r="N96" s="206">
        <v>3</v>
      </c>
      <c r="O96" s="206">
        <v>495</v>
      </c>
      <c r="P96" s="43" t="s">
        <v>941</v>
      </c>
      <c r="Q96" s="44">
        <v>1.5</v>
      </c>
      <c r="R96" s="44" t="s">
        <v>942</v>
      </c>
      <c r="S96" s="44" t="s">
        <v>943</v>
      </c>
      <c r="T96" s="43" t="s">
        <v>396</v>
      </c>
    </row>
    <row r="97" ht="22" customHeight="1" spans="1:20">
      <c r="A97" s="178"/>
      <c r="B97" s="124" t="s">
        <v>334</v>
      </c>
      <c r="C97" s="197"/>
      <c r="D97" s="42"/>
      <c r="E97" s="42"/>
      <c r="F97" s="42"/>
      <c r="G97" s="42"/>
      <c r="H97" s="42"/>
      <c r="I97" s="101"/>
      <c r="J97" s="42"/>
      <c r="K97" s="58">
        <v>441.594666666667</v>
      </c>
      <c r="L97" s="58">
        <v>309.04</v>
      </c>
      <c r="M97" s="58">
        <v>132.553333333333</v>
      </c>
      <c r="N97" s="42"/>
      <c r="O97" s="42"/>
      <c r="P97" s="43"/>
      <c r="Q97" s="43"/>
      <c r="R97" s="43"/>
      <c r="S97" s="43"/>
      <c r="T97" s="43"/>
    </row>
    <row r="98" ht="22" customHeight="1" spans="1:20">
      <c r="A98" s="178"/>
      <c r="B98" s="198" t="s">
        <v>944</v>
      </c>
      <c r="C98" s="199"/>
      <c r="D98" s="200"/>
      <c r="E98" s="200"/>
      <c r="F98" s="201"/>
      <c r="G98" s="201"/>
      <c r="H98" s="201"/>
      <c r="I98" s="215"/>
      <c r="J98" s="200"/>
      <c r="K98" s="216"/>
      <c r="L98" s="217"/>
      <c r="M98" s="218"/>
      <c r="N98" s="201"/>
      <c r="O98" s="201"/>
      <c r="P98" s="219"/>
      <c r="Q98" s="219"/>
      <c r="R98" s="219"/>
      <c r="S98" s="219"/>
      <c r="T98" s="219"/>
    </row>
    <row r="99" ht="22" customHeight="1" spans="1:20">
      <c r="A99" s="178"/>
      <c r="B99" s="198" t="s">
        <v>945</v>
      </c>
      <c r="C99" s="202"/>
      <c r="D99" s="171"/>
      <c r="E99" s="171"/>
      <c r="F99" s="203"/>
      <c r="G99" s="203"/>
      <c r="H99" s="203"/>
      <c r="I99" s="220"/>
      <c r="J99" s="200"/>
      <c r="K99" s="217"/>
      <c r="L99" s="217"/>
      <c r="M99" s="218"/>
      <c r="N99" s="201"/>
      <c r="O99" s="201"/>
      <c r="P99" s="221"/>
      <c r="Q99" s="221"/>
      <c r="R99" s="221"/>
      <c r="S99" s="221"/>
      <c r="T99" s="221"/>
    </row>
    <row r="100" ht="22" customHeight="1" spans="1:20">
      <c r="A100" s="178" t="s">
        <v>946</v>
      </c>
      <c r="B100" s="198" t="s">
        <v>947</v>
      </c>
      <c r="C100" s="202"/>
      <c r="D100" s="171"/>
      <c r="E100" s="171"/>
      <c r="F100" s="203"/>
      <c r="G100" s="203"/>
      <c r="H100" s="203"/>
      <c r="I100" s="220"/>
      <c r="J100" s="200"/>
      <c r="K100" s="217"/>
      <c r="L100" s="217"/>
      <c r="M100" s="218"/>
      <c r="N100" s="222"/>
      <c r="O100" s="201"/>
      <c r="P100" s="221"/>
      <c r="Q100" s="221"/>
      <c r="R100" s="221"/>
      <c r="S100" s="221"/>
      <c r="T100" s="221"/>
    </row>
    <row r="101" ht="22" customHeight="1" spans="2:20">
      <c r="B101" s="198" t="s">
        <v>948</v>
      </c>
      <c r="C101" s="202"/>
      <c r="D101" s="171"/>
      <c r="E101" s="171"/>
      <c r="F101" s="203"/>
      <c r="G101" s="203"/>
      <c r="H101" s="203"/>
      <c r="I101" s="220"/>
      <c r="J101" s="200"/>
      <c r="K101" s="216"/>
      <c r="L101" s="217"/>
      <c r="M101" s="218"/>
      <c r="N101" s="222"/>
      <c r="O101" s="201"/>
      <c r="P101" s="221"/>
      <c r="Q101" s="221"/>
      <c r="R101" s="221"/>
      <c r="S101" s="221"/>
      <c r="T101" s="221"/>
    </row>
    <row r="102" spans="2:20">
      <c r="B102" s="198" t="s">
        <v>949</v>
      </c>
      <c r="C102" s="202"/>
      <c r="E102" s="171"/>
      <c r="F102" s="203"/>
      <c r="G102" s="203"/>
      <c r="H102" s="203"/>
      <c r="I102" s="220"/>
      <c r="J102" s="200"/>
      <c r="K102" s="217"/>
      <c r="L102" s="217"/>
      <c r="M102" s="218"/>
      <c r="N102" s="222"/>
      <c r="O102" s="201"/>
      <c r="P102" s="221"/>
      <c r="Q102" s="221"/>
      <c r="R102" s="221"/>
      <c r="S102" s="221"/>
      <c r="T102" s="221"/>
    </row>
    <row r="103" ht="13.5" spans="2:20">
      <c r="B103" s="198" t="s">
        <v>950</v>
      </c>
      <c r="C103" s="202"/>
      <c r="E103" s="171"/>
      <c r="F103" s="203"/>
      <c r="G103" s="203"/>
      <c r="H103" s="203"/>
      <c r="I103" s="220"/>
      <c r="J103" s="200"/>
      <c r="K103" s="217"/>
      <c r="L103" s="217"/>
      <c r="M103" s="216"/>
      <c r="N103" s="222"/>
      <c r="O103" s="201"/>
      <c r="P103" s="221"/>
      <c r="Q103" s="221"/>
      <c r="R103" s="221"/>
      <c r="S103" s="221"/>
      <c r="T103" s="221"/>
    </row>
    <row r="104" spans="2:20">
      <c r="B104" s="198" t="s">
        <v>951</v>
      </c>
      <c r="C104" s="202"/>
      <c r="E104" s="171"/>
      <c r="F104" s="203"/>
      <c r="G104" s="203"/>
      <c r="H104" s="203"/>
      <c r="I104" s="220"/>
      <c r="J104" s="200"/>
      <c r="K104" s="217"/>
      <c r="L104" s="217"/>
      <c r="M104" s="218"/>
      <c r="N104" s="222"/>
      <c r="O104" s="201"/>
      <c r="P104" s="221"/>
      <c r="Q104" s="221"/>
      <c r="R104" s="221"/>
      <c r="S104" s="221"/>
      <c r="T104" s="221"/>
    </row>
  </sheetData>
  <mergeCells count="24">
    <mergeCell ref="B1:T1"/>
    <mergeCell ref="B2:T2"/>
    <mergeCell ref="C3:J3"/>
    <mergeCell ref="K3:M3"/>
    <mergeCell ref="N3:O3"/>
    <mergeCell ref="P3:Q3"/>
    <mergeCell ref="R3:S3"/>
    <mergeCell ref="L4:M4"/>
    <mergeCell ref="B3:B5"/>
    <mergeCell ref="C4:C5"/>
    <mergeCell ref="D4:D5"/>
    <mergeCell ref="E4:E5"/>
    <mergeCell ref="G4:G5"/>
    <mergeCell ref="H4:H5"/>
    <mergeCell ref="I4:I5"/>
    <mergeCell ref="J4:J5"/>
    <mergeCell ref="K4:K5"/>
    <mergeCell ref="N4:N5"/>
    <mergeCell ref="O4:O5"/>
    <mergeCell ref="P4:P5"/>
    <mergeCell ref="Q4:Q5"/>
    <mergeCell ref="R4:R5"/>
    <mergeCell ref="S4:S5"/>
    <mergeCell ref="T3:T5"/>
  </mergeCells>
  <conditionalFormatting sqref="D21:E21">
    <cfRule type="duplicateValues" dxfId="0" priority="9"/>
  </conditionalFormatting>
  <conditionalFormatting sqref="D24:E24">
    <cfRule type="duplicateValues" dxfId="0" priority="14"/>
  </conditionalFormatting>
  <conditionalFormatting sqref="D32:E32">
    <cfRule type="duplicateValues" dxfId="0" priority="8"/>
  </conditionalFormatting>
  <conditionalFormatting sqref="D49:E49">
    <cfRule type="duplicateValues" dxfId="0" priority="13"/>
  </conditionalFormatting>
  <conditionalFormatting sqref="D65:E65">
    <cfRule type="duplicateValues" dxfId="0" priority="7"/>
  </conditionalFormatting>
  <conditionalFormatting sqref="E72">
    <cfRule type="duplicateValues" dxfId="0" priority="4"/>
  </conditionalFormatting>
  <conditionalFormatting sqref="K90">
    <cfRule type="duplicateValues" dxfId="0" priority="2"/>
  </conditionalFormatting>
  <conditionalFormatting sqref="K91">
    <cfRule type="duplicateValues" dxfId="0" priority="1"/>
  </conditionalFormatting>
  <conditionalFormatting sqref="N100">
    <cfRule type="duplicateValues" dxfId="0" priority="11"/>
  </conditionalFormatting>
  <conditionalFormatting sqref="N101">
    <cfRule type="duplicateValues" dxfId="0" priority="12"/>
  </conditionalFormatting>
  <conditionalFormatting sqref="N102">
    <cfRule type="duplicateValues" dxfId="0" priority="10"/>
  </conditionalFormatting>
  <conditionalFormatting sqref="C6:C96">
    <cfRule type="duplicateValues" dxfId="0" priority="16"/>
  </conditionalFormatting>
  <conditionalFormatting sqref="E66:E69">
    <cfRule type="duplicateValues" dxfId="0" priority="6"/>
  </conditionalFormatting>
  <conditionalFormatting sqref="D6:E20 D22:E23 D50:E60 D33:E48 D31:E31 D25:E28">
    <cfRule type="duplicateValues" dxfId="0" priority="15"/>
  </conditionalFormatting>
  <conditionalFormatting sqref="E70:F70 I70:J70">
    <cfRule type="duplicateValues" dxfId="0" priority="5"/>
  </conditionalFormatting>
  <conditionalFormatting sqref="D90:E92">
    <cfRule type="duplicateValues" dxfId="0" priority="3"/>
  </conditionalFormatting>
  <pageMargins left="0.751388888888889" right="0.751388888888889" top="1" bottom="1" header="0.5" footer="0.5"/>
  <pageSetup paperSize="8" orientation="landscape"/>
  <headerFooter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20"/>
  <sheetViews>
    <sheetView zoomScale="85" zoomScaleNormal="85" workbookViewId="0">
      <pane xSplit="1" ySplit="4" topLeftCell="B116" activePane="bottomRight" state="frozen"/>
      <selection/>
      <selection pane="topRight"/>
      <selection pane="bottomLeft"/>
      <selection pane="bottomRight" activeCell="L18" sqref="L18"/>
    </sheetView>
  </sheetViews>
  <sheetFormatPr defaultColWidth="9" defaultRowHeight="12.75"/>
  <cols>
    <col min="1" max="1" width="5.125" style="138" customWidth="1"/>
    <col min="2" max="2" width="5.25" style="139" customWidth="1"/>
    <col min="3" max="3" width="13" style="138" customWidth="1"/>
    <col min="4" max="4" width="12.375" style="138" customWidth="1"/>
    <col min="5" max="5" width="6.375" style="140" customWidth="1"/>
    <col min="6" max="6" width="10.75" style="138" customWidth="1"/>
    <col min="7" max="7" width="8.75" style="139" customWidth="1"/>
    <col min="8" max="8" width="9.25" style="139" customWidth="1"/>
    <col min="9" max="9" width="8.75" style="139" customWidth="1"/>
    <col min="10" max="10" width="8.375" style="139" customWidth="1"/>
    <col min="11" max="11" width="8.875" style="139" customWidth="1"/>
    <col min="12" max="12" width="8" style="139" customWidth="1"/>
    <col min="13" max="13" width="8.75" style="139" customWidth="1"/>
    <col min="14" max="14" width="4.5" style="139" customWidth="1"/>
    <col min="15" max="15" width="4.875" style="139" customWidth="1"/>
    <col min="16" max="16" width="8.75" style="140" customWidth="1"/>
    <col min="17" max="17" width="10.7333333333333" style="140" customWidth="1"/>
    <col min="18" max="18" width="9.55" style="140" customWidth="1"/>
    <col min="19" max="16384" width="9" style="138"/>
  </cols>
  <sheetData>
    <row r="1" ht="23.1" customHeight="1" spans="1:18">
      <c r="A1" s="141" t="s">
        <v>952</v>
      </c>
      <c r="B1" s="142"/>
      <c r="C1" s="143"/>
      <c r="D1" s="143"/>
      <c r="E1" s="144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4"/>
      <c r="Q1" s="143"/>
      <c r="R1" s="143"/>
    </row>
    <row r="2" ht="13.5" customHeight="1" spans="2:18">
      <c r="B2" s="145" t="s">
        <v>516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61"/>
      <c r="R2" s="161"/>
    </row>
    <row r="3" ht="24" customHeight="1" spans="1:18">
      <c r="A3" s="146" t="s">
        <v>953</v>
      </c>
      <c r="B3" s="147" t="s">
        <v>24</v>
      </c>
      <c r="C3" s="148" t="s">
        <v>954</v>
      </c>
      <c r="D3" s="149"/>
      <c r="E3" s="150"/>
      <c r="F3" s="149"/>
      <c r="G3" s="151" t="s">
        <v>955</v>
      </c>
      <c r="H3" s="152"/>
      <c r="I3" s="152"/>
      <c r="J3" s="152"/>
      <c r="K3" s="152"/>
      <c r="L3" s="151" t="s">
        <v>956</v>
      </c>
      <c r="M3" s="152"/>
      <c r="N3" s="152"/>
      <c r="O3" s="152"/>
      <c r="P3" s="61" t="s">
        <v>957</v>
      </c>
      <c r="Q3" s="162" t="s">
        <v>364</v>
      </c>
      <c r="R3" s="150"/>
    </row>
    <row r="4" s="137" customFormat="1" ht="41.1" customHeight="1" spans="1:18">
      <c r="A4" s="153"/>
      <c r="B4" s="154"/>
      <c r="C4" s="44" t="s">
        <v>25</v>
      </c>
      <c r="D4" s="44" t="s">
        <v>26</v>
      </c>
      <c r="E4" s="61" t="s">
        <v>958</v>
      </c>
      <c r="F4" s="44" t="s">
        <v>28</v>
      </c>
      <c r="G4" s="155" t="s">
        <v>334</v>
      </c>
      <c r="H4" s="155" t="s">
        <v>959</v>
      </c>
      <c r="I4" s="155" t="s">
        <v>960</v>
      </c>
      <c r="J4" s="155" t="s">
        <v>961</v>
      </c>
      <c r="K4" s="155" t="s">
        <v>962</v>
      </c>
      <c r="L4" s="155" t="s">
        <v>334</v>
      </c>
      <c r="M4" s="155" t="s">
        <v>963</v>
      </c>
      <c r="N4" s="155" t="s">
        <v>381</v>
      </c>
      <c r="O4" s="155" t="s">
        <v>964</v>
      </c>
      <c r="P4" s="100"/>
      <c r="Q4" s="61" t="s">
        <v>382</v>
      </c>
      <c r="R4" s="61" t="s">
        <v>383</v>
      </c>
    </row>
    <row r="5" ht="60" spans="1:18">
      <c r="A5" s="44" t="s">
        <v>965</v>
      </c>
      <c r="B5" s="156">
        <v>1</v>
      </c>
      <c r="C5" s="102" t="s">
        <v>34</v>
      </c>
      <c r="D5" s="44" t="s">
        <v>35</v>
      </c>
      <c r="E5" s="100">
        <v>15.22</v>
      </c>
      <c r="F5" s="43" t="str">
        <f>VLOOKUP($D5,[2]表6.6!$D$5:$Z$66,11,0)</f>
        <v>城镇住宅用地</v>
      </c>
      <c r="G5" s="157">
        <v>17620.746</v>
      </c>
      <c r="H5" s="158">
        <v>14321.05</v>
      </c>
      <c r="I5" s="158">
        <v>2739.6</v>
      </c>
      <c r="J5" s="158">
        <v>438.336</v>
      </c>
      <c r="K5" s="158">
        <v>121.76</v>
      </c>
      <c r="L5" s="160">
        <v>70701.6</v>
      </c>
      <c r="M5" s="160">
        <v>70701.6</v>
      </c>
      <c r="N5" s="156"/>
      <c r="O5" s="156"/>
      <c r="P5" s="100">
        <v>53080.854</v>
      </c>
      <c r="Q5" s="100" t="s">
        <v>394</v>
      </c>
      <c r="R5" s="100" t="s">
        <v>395</v>
      </c>
    </row>
    <row r="6" ht="19" customHeight="1" spans="1:18">
      <c r="A6" s="44"/>
      <c r="B6" s="156">
        <v>2</v>
      </c>
      <c r="C6" s="102" t="s">
        <v>41</v>
      </c>
      <c r="D6" s="44" t="s">
        <v>42</v>
      </c>
      <c r="E6" s="100">
        <v>11.55</v>
      </c>
      <c r="F6" s="43" t="str">
        <f>VLOOKUP($D6,[2]表6.6!$D$5:$Z$66,11,0)</f>
        <v>工业用地</v>
      </c>
      <c r="G6" s="157">
        <v>5627.9</v>
      </c>
      <c r="H6" s="158">
        <v>3400</v>
      </c>
      <c r="I6" s="158">
        <v>1848</v>
      </c>
      <c r="J6" s="158">
        <v>287.5</v>
      </c>
      <c r="K6" s="158">
        <v>92.4</v>
      </c>
      <c r="L6" s="160">
        <v>5717.25</v>
      </c>
      <c r="M6" s="160">
        <v>5717.25</v>
      </c>
      <c r="N6" s="156"/>
      <c r="O6" s="156"/>
      <c r="P6" s="100">
        <v>89.3500000000004</v>
      </c>
      <c r="Q6" s="100" t="s">
        <v>403</v>
      </c>
      <c r="R6" s="100" t="s">
        <v>404</v>
      </c>
    </row>
    <row r="7" ht="19" customHeight="1" spans="1:18">
      <c r="A7" s="44"/>
      <c r="B7" s="156">
        <v>3</v>
      </c>
      <c r="C7" s="102" t="s">
        <v>406</v>
      </c>
      <c r="D7" s="44" t="s">
        <v>408</v>
      </c>
      <c r="E7" s="100">
        <v>3.46</v>
      </c>
      <c r="F7" s="43" t="str">
        <f>VLOOKUP($D7,[2]表6.6!$D$5:$Z$66,11,0)</f>
        <v>工业用地</v>
      </c>
      <c r="G7" s="157">
        <v>1843.78</v>
      </c>
      <c r="H7" s="158">
        <v>1176</v>
      </c>
      <c r="I7" s="158">
        <v>553.6</v>
      </c>
      <c r="J7" s="158">
        <v>86.5</v>
      </c>
      <c r="K7" s="158">
        <v>27.68</v>
      </c>
      <c r="L7" s="160">
        <v>1955</v>
      </c>
      <c r="M7" s="160">
        <v>1955</v>
      </c>
      <c r="N7" s="156"/>
      <c r="O7" s="156"/>
      <c r="P7" s="100">
        <v>111.22</v>
      </c>
      <c r="Q7" s="100" t="s">
        <v>966</v>
      </c>
      <c r="R7" s="100" t="s">
        <v>410</v>
      </c>
    </row>
    <row r="8" ht="19" customHeight="1" spans="1:18">
      <c r="A8" s="44"/>
      <c r="B8" s="156">
        <v>4</v>
      </c>
      <c r="C8" s="102" t="s">
        <v>82</v>
      </c>
      <c r="D8" s="44" t="s">
        <v>83</v>
      </c>
      <c r="E8" s="100">
        <v>1.67</v>
      </c>
      <c r="F8" s="43" t="str">
        <f>VLOOKUP($D8,[2]表6.6!$D$5:$Z$66,11,0)</f>
        <v>城镇住宅用地</v>
      </c>
      <c r="G8" s="157">
        <v>863.891</v>
      </c>
      <c r="H8" s="158">
        <v>514.36</v>
      </c>
      <c r="I8" s="158">
        <v>300.6</v>
      </c>
      <c r="J8" s="158">
        <v>35.571</v>
      </c>
      <c r="K8" s="158">
        <v>13.36</v>
      </c>
      <c r="L8" s="160">
        <v>1570.635</v>
      </c>
      <c r="M8" s="160">
        <v>1570.635</v>
      </c>
      <c r="N8" s="156"/>
      <c r="O8" s="156"/>
      <c r="P8" s="100">
        <v>706.744</v>
      </c>
      <c r="Q8" s="100" t="s">
        <v>413</v>
      </c>
      <c r="R8" s="100" t="s">
        <v>414</v>
      </c>
    </row>
    <row r="9" ht="19" customHeight="1" spans="1:18">
      <c r="A9" s="44"/>
      <c r="B9" s="156">
        <v>5</v>
      </c>
      <c r="C9" s="102" t="s">
        <v>85</v>
      </c>
      <c r="D9" s="44" t="s">
        <v>86</v>
      </c>
      <c r="E9" s="100">
        <v>0.47</v>
      </c>
      <c r="F9" s="43" t="str">
        <f>VLOOKUP($D9,[2]表6.6!$D$5:$Z$66,11,0)</f>
        <v>城镇住宅用地</v>
      </c>
      <c r="G9" s="157">
        <v>236.927</v>
      </c>
      <c r="H9" s="158">
        <v>139.12</v>
      </c>
      <c r="I9" s="158">
        <v>84.6</v>
      </c>
      <c r="J9" s="158">
        <v>9.447</v>
      </c>
      <c r="K9" s="158">
        <v>3.76</v>
      </c>
      <c r="L9" s="160">
        <v>442.035</v>
      </c>
      <c r="M9" s="160">
        <v>442.035</v>
      </c>
      <c r="N9" s="156"/>
      <c r="O9" s="156"/>
      <c r="P9" s="100">
        <v>205.108</v>
      </c>
      <c r="Q9" s="100" t="s">
        <v>413</v>
      </c>
      <c r="R9" s="100" t="s">
        <v>414</v>
      </c>
    </row>
    <row r="10" ht="19" customHeight="1" spans="1:18">
      <c r="A10" s="44"/>
      <c r="B10" s="156">
        <v>6</v>
      </c>
      <c r="C10" s="102" t="s">
        <v>416</v>
      </c>
      <c r="D10" s="44" t="s">
        <v>418</v>
      </c>
      <c r="E10" s="100">
        <v>2.12</v>
      </c>
      <c r="F10" s="43" t="str">
        <f>VLOOKUP($D10,[2]表6.6!$D$5:$Z$66,11,0)</f>
        <v>城镇住宅用地</v>
      </c>
      <c r="G10" s="157">
        <v>1140.56</v>
      </c>
      <c r="H10" s="158">
        <v>678.4</v>
      </c>
      <c r="I10" s="158">
        <v>381.6</v>
      </c>
      <c r="J10" s="158">
        <v>63.6</v>
      </c>
      <c r="K10" s="158">
        <v>16.96</v>
      </c>
      <c r="L10" s="160">
        <v>10971</v>
      </c>
      <c r="M10" s="160">
        <v>10971</v>
      </c>
      <c r="N10" s="156"/>
      <c r="O10" s="156"/>
      <c r="P10" s="100">
        <v>9830.44</v>
      </c>
      <c r="Q10" s="100" t="s">
        <v>967</v>
      </c>
      <c r="R10" s="100" t="s">
        <v>420</v>
      </c>
    </row>
    <row r="11" ht="19" customHeight="1" spans="1:18">
      <c r="A11" s="44"/>
      <c r="B11" s="156">
        <v>7</v>
      </c>
      <c r="C11" s="102" t="s">
        <v>421</v>
      </c>
      <c r="D11" s="44" t="s">
        <v>423</v>
      </c>
      <c r="E11" s="100">
        <v>7.02</v>
      </c>
      <c r="F11" s="43" t="str">
        <f>VLOOKUP($D11,[2]表6.6!$D$5:$Z$66,11,0)</f>
        <v>城镇住宅用地</v>
      </c>
      <c r="G11" s="157">
        <v>3776.76</v>
      </c>
      <c r="H11" s="158">
        <v>2246.4</v>
      </c>
      <c r="I11" s="158">
        <v>1263.6</v>
      </c>
      <c r="J11" s="158">
        <v>210.6</v>
      </c>
      <c r="K11" s="158">
        <v>56.16</v>
      </c>
      <c r="L11" s="160">
        <v>29796.825</v>
      </c>
      <c r="M11" s="160">
        <v>29796.825</v>
      </c>
      <c r="N11" s="156"/>
      <c r="O11" s="156"/>
      <c r="P11" s="100">
        <v>26020.065</v>
      </c>
      <c r="Q11" s="100" t="s">
        <v>968</v>
      </c>
      <c r="R11" s="100" t="s">
        <v>426</v>
      </c>
    </row>
    <row r="12" ht="19" customHeight="1" spans="1:18">
      <c r="A12" s="44"/>
      <c r="B12" s="156">
        <v>8</v>
      </c>
      <c r="C12" s="102" t="s">
        <v>427</v>
      </c>
      <c r="D12" s="44" t="s">
        <v>429</v>
      </c>
      <c r="E12" s="100">
        <v>21.88</v>
      </c>
      <c r="F12" s="43" t="str">
        <f>VLOOKUP($D12,[2]表6.6!$D$5:$Z$66,11,0)</f>
        <v>工业用地</v>
      </c>
      <c r="G12" s="157">
        <v>11771.44</v>
      </c>
      <c r="H12" s="158">
        <v>7001.6</v>
      </c>
      <c r="I12" s="158">
        <v>3938.4</v>
      </c>
      <c r="J12" s="158">
        <v>656.4</v>
      </c>
      <c r="K12" s="158">
        <v>175.04</v>
      </c>
      <c r="L12" s="160">
        <v>12986</v>
      </c>
      <c r="M12" s="160">
        <v>12986</v>
      </c>
      <c r="N12" s="156"/>
      <c r="O12" s="156"/>
      <c r="P12" s="100">
        <v>1214.56</v>
      </c>
      <c r="Q12" s="100" t="s">
        <v>433</v>
      </c>
      <c r="R12" s="100" t="s">
        <v>434</v>
      </c>
    </row>
    <row r="13" ht="19" customHeight="1" spans="1:18">
      <c r="A13" s="44"/>
      <c r="B13" s="156">
        <v>9</v>
      </c>
      <c r="C13" s="102" t="s">
        <v>435</v>
      </c>
      <c r="D13" s="44" t="s">
        <v>437</v>
      </c>
      <c r="E13" s="100">
        <v>5.27</v>
      </c>
      <c r="F13" s="43" t="str">
        <f>VLOOKUP($D13,[2]表6.6!$D$5:$Z$66,11,0)</f>
        <v>工业用地</v>
      </c>
      <c r="G13" s="157">
        <v>2223.406</v>
      </c>
      <c r="H13" s="158">
        <v>1223.16</v>
      </c>
      <c r="I13" s="158">
        <v>843.2</v>
      </c>
      <c r="J13" s="158">
        <v>114.886</v>
      </c>
      <c r="K13" s="158">
        <v>42.16</v>
      </c>
      <c r="L13" s="160">
        <v>2608.65</v>
      </c>
      <c r="M13" s="160">
        <v>2608.65</v>
      </c>
      <c r="N13" s="156"/>
      <c r="O13" s="156"/>
      <c r="P13" s="100">
        <v>385.244</v>
      </c>
      <c r="Q13" s="100" t="s">
        <v>969</v>
      </c>
      <c r="R13" s="100" t="s">
        <v>440</v>
      </c>
    </row>
    <row r="14" ht="24" spans="1:18">
      <c r="A14" s="44"/>
      <c r="B14" s="156">
        <v>10</v>
      </c>
      <c r="C14" s="102" t="s">
        <v>46</v>
      </c>
      <c r="D14" s="44" t="s">
        <v>47</v>
      </c>
      <c r="E14" s="100">
        <v>8.2</v>
      </c>
      <c r="F14" s="43" t="str">
        <f>VLOOKUP($D14,[2]表6.6!$D$5:$Z$66,11,0)</f>
        <v>城镇住宅用地</v>
      </c>
      <c r="G14" s="157">
        <v>4422.772</v>
      </c>
      <c r="H14" s="158">
        <v>2634.72</v>
      </c>
      <c r="I14" s="158">
        <v>1476</v>
      </c>
      <c r="J14" s="158">
        <v>230.602</v>
      </c>
      <c r="K14" s="158">
        <v>81.45</v>
      </c>
      <c r="L14" s="160">
        <v>35988.8</v>
      </c>
      <c r="M14" s="160">
        <v>35988.8</v>
      </c>
      <c r="N14" s="156"/>
      <c r="O14" s="156"/>
      <c r="P14" s="100">
        <v>31566.028</v>
      </c>
      <c r="Q14" s="100" t="s">
        <v>445</v>
      </c>
      <c r="R14" s="100" t="s">
        <v>446</v>
      </c>
    </row>
    <row r="15" ht="19" customHeight="1" spans="1:18">
      <c r="A15" s="44"/>
      <c r="B15" s="156">
        <v>11</v>
      </c>
      <c r="C15" s="102" t="s">
        <v>447</v>
      </c>
      <c r="D15" s="44" t="s">
        <v>449</v>
      </c>
      <c r="E15" s="100">
        <v>6.29</v>
      </c>
      <c r="F15" s="43" t="str">
        <f>VLOOKUP($D15,[2]表6.6!$D$5:$Z$66,11,0)</f>
        <v>工业用地</v>
      </c>
      <c r="G15" s="157">
        <v>2865.67</v>
      </c>
      <c r="H15" s="158">
        <v>1694</v>
      </c>
      <c r="I15" s="158">
        <v>1006.4</v>
      </c>
      <c r="J15" s="158">
        <v>114.95</v>
      </c>
      <c r="K15" s="158">
        <v>50.32</v>
      </c>
      <c r="L15" s="160">
        <v>2994.75</v>
      </c>
      <c r="M15" s="160">
        <v>2994.75</v>
      </c>
      <c r="N15" s="156"/>
      <c r="O15" s="156"/>
      <c r="P15" s="100">
        <v>129.08</v>
      </c>
      <c r="Q15" s="100" t="s">
        <v>970</v>
      </c>
      <c r="R15" s="100" t="s">
        <v>452</v>
      </c>
    </row>
    <row r="16" ht="19" customHeight="1" spans="1:18">
      <c r="A16" s="44"/>
      <c r="B16" s="156">
        <v>12</v>
      </c>
      <c r="C16" s="102" t="s">
        <v>200</v>
      </c>
      <c r="D16" s="44" t="s">
        <v>201</v>
      </c>
      <c r="E16" s="100">
        <v>0.72</v>
      </c>
      <c r="F16" s="43" t="str">
        <f>VLOOKUP($D16,[2]表6.6!$D$5:$Z$66,11,0)</f>
        <v>工业用地</v>
      </c>
      <c r="G16" s="157">
        <v>297.28</v>
      </c>
      <c r="H16" s="158">
        <v>159.04</v>
      </c>
      <c r="I16" s="158">
        <v>115.2</v>
      </c>
      <c r="J16" s="158">
        <v>17.28</v>
      </c>
      <c r="K16" s="158">
        <v>5.76</v>
      </c>
      <c r="L16" s="160">
        <v>328</v>
      </c>
      <c r="M16" s="160">
        <v>328</v>
      </c>
      <c r="N16" s="156"/>
      <c r="O16" s="156"/>
      <c r="P16" s="100">
        <v>30.72</v>
      </c>
      <c r="Q16" s="100" t="s">
        <v>457</v>
      </c>
      <c r="R16" s="100" t="s">
        <v>458</v>
      </c>
    </row>
    <row r="17" ht="19" customHeight="1" spans="1:18">
      <c r="A17" s="44"/>
      <c r="B17" s="156">
        <v>13</v>
      </c>
      <c r="C17" s="102" t="s">
        <v>165</v>
      </c>
      <c r="D17" s="44" t="s">
        <v>166</v>
      </c>
      <c r="E17" s="100">
        <v>10</v>
      </c>
      <c r="F17" s="43" t="str">
        <f>VLOOKUP($D17,[2]表6.6!$D$5:$Z$66,11,0)</f>
        <v>城镇住宅用地</v>
      </c>
      <c r="G17" s="157">
        <v>3706</v>
      </c>
      <c r="H17" s="158">
        <v>1890</v>
      </c>
      <c r="I17" s="158">
        <v>1600</v>
      </c>
      <c r="J17" s="158">
        <v>144</v>
      </c>
      <c r="K17" s="158">
        <v>72</v>
      </c>
      <c r="L17" s="160">
        <v>5400</v>
      </c>
      <c r="M17" s="160">
        <v>5400</v>
      </c>
      <c r="N17" s="156"/>
      <c r="O17" s="156"/>
      <c r="P17" s="100">
        <v>1694</v>
      </c>
      <c r="Q17" s="100" t="s">
        <v>461</v>
      </c>
      <c r="R17" s="100" t="s">
        <v>462</v>
      </c>
    </row>
    <row r="18" ht="19" customHeight="1" spans="1:18">
      <c r="A18" s="44"/>
      <c r="B18" s="156">
        <v>14</v>
      </c>
      <c r="C18" s="102" t="s">
        <v>50</v>
      </c>
      <c r="D18" s="44" t="s">
        <v>971</v>
      </c>
      <c r="E18" s="100">
        <v>2.95</v>
      </c>
      <c r="F18" s="43" t="str">
        <f>VLOOKUP($D18,[2]表6.6!$D$5:$Z$66,11,0)</f>
        <v>城镇住宅用地</v>
      </c>
      <c r="G18" s="157">
        <v>1587.1</v>
      </c>
      <c r="H18" s="158">
        <v>944</v>
      </c>
      <c r="I18" s="158">
        <v>531</v>
      </c>
      <c r="J18" s="158">
        <v>88.5</v>
      </c>
      <c r="K18" s="158">
        <v>23.6</v>
      </c>
      <c r="L18" s="160">
        <v>14248.5</v>
      </c>
      <c r="M18" s="160">
        <v>14248.5</v>
      </c>
      <c r="N18" s="156"/>
      <c r="O18" s="156"/>
      <c r="P18" s="100">
        <v>12661.4</v>
      </c>
      <c r="Q18" s="100" t="s">
        <v>465</v>
      </c>
      <c r="R18" s="100" t="s">
        <v>466</v>
      </c>
    </row>
    <row r="19" ht="19" customHeight="1" spans="1:18">
      <c r="A19" s="44"/>
      <c r="B19" s="156">
        <v>15</v>
      </c>
      <c r="C19" s="102" t="s">
        <v>468</v>
      </c>
      <c r="D19" s="44" t="s">
        <v>470</v>
      </c>
      <c r="E19" s="150">
        <v>10.08</v>
      </c>
      <c r="F19" s="43" t="s">
        <v>44</v>
      </c>
      <c r="G19" s="157">
        <v>3820.32</v>
      </c>
      <c r="H19" s="158">
        <v>1814.4</v>
      </c>
      <c r="I19" s="158">
        <v>1814.4</v>
      </c>
      <c r="J19" s="158">
        <v>110.88</v>
      </c>
      <c r="K19" s="158">
        <v>80.64</v>
      </c>
      <c r="L19" s="160">
        <v>4430</v>
      </c>
      <c r="M19" s="160">
        <v>4430</v>
      </c>
      <c r="N19" s="156"/>
      <c r="O19" s="156"/>
      <c r="P19" s="100">
        <v>609.68</v>
      </c>
      <c r="Q19" s="100" t="s">
        <v>972</v>
      </c>
      <c r="R19" s="100" t="s">
        <v>472</v>
      </c>
    </row>
    <row r="20" ht="19" customHeight="1" spans="1:18">
      <c r="A20" s="44"/>
      <c r="B20" s="156">
        <v>16</v>
      </c>
      <c r="C20" s="102" t="s">
        <v>473</v>
      </c>
      <c r="D20" s="44" t="s">
        <v>475</v>
      </c>
      <c r="E20" s="150">
        <v>10.95</v>
      </c>
      <c r="F20" s="43" t="s">
        <v>44</v>
      </c>
      <c r="G20" s="157">
        <v>4522.35</v>
      </c>
      <c r="H20" s="158">
        <v>2299.5</v>
      </c>
      <c r="I20" s="158">
        <v>1971</v>
      </c>
      <c r="J20" s="158">
        <v>164.25</v>
      </c>
      <c r="K20" s="158">
        <v>87.6</v>
      </c>
      <c r="L20" s="160">
        <v>4582</v>
      </c>
      <c r="M20" s="160">
        <v>4582</v>
      </c>
      <c r="N20" s="156"/>
      <c r="O20" s="156"/>
      <c r="P20" s="100">
        <v>59.6499999999996</v>
      </c>
      <c r="Q20" s="100" t="s">
        <v>973</v>
      </c>
      <c r="R20" s="100" t="s">
        <v>477</v>
      </c>
    </row>
    <row r="21" ht="19" customHeight="1" spans="1:18">
      <c r="A21" s="44"/>
      <c r="B21" s="156">
        <v>17</v>
      </c>
      <c r="C21" s="102" t="s">
        <v>478</v>
      </c>
      <c r="D21" s="44" t="s">
        <v>480</v>
      </c>
      <c r="E21" s="100">
        <v>2.94</v>
      </c>
      <c r="F21" s="43" t="str">
        <f>VLOOKUP($D21,[2]表6.6!$D$5:$Z$66,11,0)</f>
        <v>其他商服用地</v>
      </c>
      <c r="G21" s="157">
        <v>1972.74</v>
      </c>
      <c r="H21" s="158">
        <v>1340.64</v>
      </c>
      <c r="I21" s="158">
        <v>529.2</v>
      </c>
      <c r="J21" s="158">
        <v>79.38</v>
      </c>
      <c r="K21" s="158">
        <v>23.52</v>
      </c>
      <c r="L21" s="160">
        <v>2528.4</v>
      </c>
      <c r="M21" s="160">
        <v>2528.4</v>
      </c>
      <c r="N21" s="156"/>
      <c r="O21" s="156"/>
      <c r="P21" s="100">
        <v>555.66</v>
      </c>
      <c r="Q21" s="100" t="s">
        <v>974</v>
      </c>
      <c r="R21" s="100" t="s">
        <v>482</v>
      </c>
    </row>
    <row r="22" ht="15" customHeight="1" spans="1:18">
      <c r="A22" s="44"/>
      <c r="B22" s="156">
        <v>18</v>
      </c>
      <c r="C22" s="102" t="s">
        <v>483</v>
      </c>
      <c r="D22" s="44" t="s">
        <v>485</v>
      </c>
      <c r="E22" s="100">
        <v>4</v>
      </c>
      <c r="F22" s="43" t="s">
        <v>69</v>
      </c>
      <c r="G22" s="157">
        <v>2684</v>
      </c>
      <c r="H22" s="158">
        <v>1824</v>
      </c>
      <c r="I22" s="158">
        <v>720</v>
      </c>
      <c r="J22" s="158">
        <v>108</v>
      </c>
      <c r="K22" s="158">
        <v>32</v>
      </c>
      <c r="L22" s="160">
        <v>3440</v>
      </c>
      <c r="M22" s="160">
        <v>3440</v>
      </c>
      <c r="N22" s="156"/>
      <c r="O22" s="156"/>
      <c r="P22" s="100">
        <v>756</v>
      </c>
      <c r="Q22" s="100" t="s">
        <v>488</v>
      </c>
      <c r="R22" s="100" t="s">
        <v>489</v>
      </c>
    </row>
    <row r="23" ht="49.5" spans="1:18">
      <c r="A23" s="44"/>
      <c r="B23" s="156">
        <v>19</v>
      </c>
      <c r="C23" s="102" t="s">
        <v>490</v>
      </c>
      <c r="D23" s="44" t="s">
        <v>492</v>
      </c>
      <c r="E23" s="100">
        <v>2.33</v>
      </c>
      <c r="F23" s="43" t="s">
        <v>69</v>
      </c>
      <c r="G23" s="157">
        <v>1563.43</v>
      </c>
      <c r="H23" s="158">
        <v>1062.48</v>
      </c>
      <c r="I23" s="158">
        <v>419.4</v>
      </c>
      <c r="J23" s="158">
        <v>62.91</v>
      </c>
      <c r="K23" s="158">
        <v>18.64</v>
      </c>
      <c r="L23" s="160">
        <v>2003.8</v>
      </c>
      <c r="M23" s="160">
        <v>2003.8</v>
      </c>
      <c r="N23" s="156"/>
      <c r="O23" s="156"/>
      <c r="P23" s="100">
        <v>440.37</v>
      </c>
      <c r="Q23" s="100" t="s">
        <v>493</v>
      </c>
      <c r="R23" s="100" t="s">
        <v>494</v>
      </c>
    </row>
    <row r="24" ht="21" customHeight="1" spans="1:18">
      <c r="A24" s="44"/>
      <c r="B24" s="156">
        <v>20</v>
      </c>
      <c r="C24" s="102" t="s">
        <v>495</v>
      </c>
      <c r="D24" s="44" t="s">
        <v>497</v>
      </c>
      <c r="E24" s="100">
        <v>0.19</v>
      </c>
      <c r="F24" s="43" t="s">
        <v>78</v>
      </c>
      <c r="G24" s="157">
        <v>105.893</v>
      </c>
      <c r="H24" s="158">
        <v>65.78</v>
      </c>
      <c r="I24" s="158">
        <v>34.2</v>
      </c>
      <c r="J24" s="158">
        <v>4.393</v>
      </c>
      <c r="K24" s="158">
        <v>1.52</v>
      </c>
      <c r="L24" s="160">
        <v>327.75</v>
      </c>
      <c r="M24" s="160">
        <v>327.75</v>
      </c>
      <c r="N24" s="156"/>
      <c r="O24" s="156"/>
      <c r="P24" s="100">
        <v>221.857</v>
      </c>
      <c r="Q24" s="100" t="s">
        <v>500</v>
      </c>
      <c r="R24" s="100" t="s">
        <v>501</v>
      </c>
    </row>
    <row r="25" ht="21" customHeight="1" spans="1:18">
      <c r="A25" s="44"/>
      <c r="B25" s="156">
        <v>21</v>
      </c>
      <c r="C25" s="102" t="s">
        <v>502</v>
      </c>
      <c r="D25" s="44" t="s">
        <v>504</v>
      </c>
      <c r="E25" s="100">
        <v>0.3</v>
      </c>
      <c r="F25" s="43" t="s">
        <v>184</v>
      </c>
      <c r="G25" s="157">
        <v>123.9</v>
      </c>
      <c r="H25" s="158">
        <v>63</v>
      </c>
      <c r="I25" s="158">
        <v>54</v>
      </c>
      <c r="J25" s="158">
        <v>4.5</v>
      </c>
      <c r="K25" s="158">
        <v>2.4</v>
      </c>
      <c r="L25" s="160">
        <v>250</v>
      </c>
      <c r="M25" s="160">
        <v>250</v>
      </c>
      <c r="N25" s="156"/>
      <c r="O25" s="156"/>
      <c r="P25" s="100">
        <v>126.1</v>
      </c>
      <c r="Q25" s="100" t="s">
        <v>506</v>
      </c>
      <c r="R25" s="100" t="s">
        <v>507</v>
      </c>
    </row>
    <row r="26" ht="49.5" spans="1:18">
      <c r="A26" s="44"/>
      <c r="B26" s="156">
        <v>22</v>
      </c>
      <c r="C26" s="102" t="s">
        <v>508</v>
      </c>
      <c r="D26" s="44" t="s">
        <v>510</v>
      </c>
      <c r="E26" s="150">
        <v>19.52</v>
      </c>
      <c r="F26" s="43" t="s">
        <v>69</v>
      </c>
      <c r="G26" s="157">
        <v>7964.16</v>
      </c>
      <c r="H26" s="158">
        <v>4099.2</v>
      </c>
      <c r="I26" s="158">
        <v>3513.6</v>
      </c>
      <c r="J26" s="158">
        <v>195.2</v>
      </c>
      <c r="K26" s="158">
        <v>156.16</v>
      </c>
      <c r="L26" s="160">
        <v>8562</v>
      </c>
      <c r="M26" s="160">
        <v>8562</v>
      </c>
      <c r="N26" s="156"/>
      <c r="O26" s="156"/>
      <c r="P26" s="100">
        <v>597.840000000001</v>
      </c>
      <c r="Q26" s="100" t="s">
        <v>513</v>
      </c>
      <c r="R26" s="100" t="s">
        <v>514</v>
      </c>
    </row>
    <row r="27" ht="19" customHeight="1" spans="1:18">
      <c r="A27" s="44"/>
      <c r="B27" s="156"/>
      <c r="C27" s="102"/>
      <c r="D27" s="44"/>
      <c r="E27" s="100">
        <v>147.13</v>
      </c>
      <c r="F27" s="43"/>
      <c r="G27" s="108">
        <v>80741.025</v>
      </c>
      <c r="H27" s="108">
        <v>50590.85</v>
      </c>
      <c r="I27" s="108">
        <v>25737.6</v>
      </c>
      <c r="J27" s="108">
        <v>3227.685</v>
      </c>
      <c r="K27" s="108">
        <v>1184.89</v>
      </c>
      <c r="L27" s="108">
        <v>221832.995</v>
      </c>
      <c r="M27" s="108">
        <v>221832.995</v>
      </c>
      <c r="N27" s="108">
        <v>0</v>
      </c>
      <c r="O27" s="108">
        <v>0</v>
      </c>
      <c r="P27" s="108">
        <v>141091.97</v>
      </c>
      <c r="Q27" s="100"/>
      <c r="R27" s="100"/>
    </row>
    <row r="28" ht="36" spans="1:18">
      <c r="A28" s="146" t="s">
        <v>975</v>
      </c>
      <c r="B28" s="152">
        <v>1</v>
      </c>
      <c r="C28" s="102" t="s">
        <v>53</v>
      </c>
      <c r="D28" s="44" t="s">
        <v>54</v>
      </c>
      <c r="E28" s="100">
        <v>16.8</v>
      </c>
      <c r="F28" s="43" t="s">
        <v>44</v>
      </c>
      <c r="G28" s="157">
        <v>5080</v>
      </c>
      <c r="H28" s="157">
        <v>2708</v>
      </c>
      <c r="I28" s="158">
        <v>2184</v>
      </c>
      <c r="J28" s="157">
        <v>120</v>
      </c>
      <c r="K28" s="157">
        <v>68</v>
      </c>
      <c r="L28" s="157">
        <v>5241</v>
      </c>
      <c r="M28" s="157">
        <v>5241</v>
      </c>
      <c r="N28" s="152"/>
      <c r="O28" s="152"/>
      <c r="P28" s="100">
        <v>161</v>
      </c>
      <c r="Q28" s="100" t="s">
        <v>522</v>
      </c>
      <c r="R28" s="100" t="s">
        <v>523</v>
      </c>
    </row>
    <row r="29" ht="36" spans="1:18">
      <c r="A29" s="159"/>
      <c r="B29" s="152">
        <v>2</v>
      </c>
      <c r="C29" s="102" t="s">
        <v>526</v>
      </c>
      <c r="D29" s="44" t="s">
        <v>527</v>
      </c>
      <c r="E29" s="100">
        <v>3.33</v>
      </c>
      <c r="F29" s="43" t="s">
        <v>44</v>
      </c>
      <c r="G29" s="157">
        <v>1209.44</v>
      </c>
      <c r="H29" s="157">
        <v>650</v>
      </c>
      <c r="I29" s="158">
        <v>432.9</v>
      </c>
      <c r="J29" s="158">
        <v>99.9</v>
      </c>
      <c r="K29" s="158">
        <v>26.64</v>
      </c>
      <c r="L29" s="157">
        <v>1230</v>
      </c>
      <c r="M29" s="157">
        <v>1230</v>
      </c>
      <c r="N29" s="152"/>
      <c r="O29" s="152"/>
      <c r="P29" s="100">
        <v>20.5599999999997</v>
      </c>
      <c r="Q29" s="100" t="s">
        <v>530</v>
      </c>
      <c r="R29" s="100" t="s">
        <v>531</v>
      </c>
    </row>
    <row r="30" ht="24" spans="1:18">
      <c r="A30" s="159"/>
      <c r="B30" s="152">
        <v>3</v>
      </c>
      <c r="C30" s="102" t="s">
        <v>534</v>
      </c>
      <c r="D30" s="44" t="s">
        <v>535</v>
      </c>
      <c r="E30" s="100">
        <v>5.7</v>
      </c>
      <c r="F30" s="43" t="s">
        <v>44</v>
      </c>
      <c r="G30" s="157">
        <v>1929.35</v>
      </c>
      <c r="H30" s="157">
        <v>1140</v>
      </c>
      <c r="I30" s="158">
        <v>627</v>
      </c>
      <c r="J30" s="157">
        <v>116.75</v>
      </c>
      <c r="K30" s="158">
        <v>45.6</v>
      </c>
      <c r="L30" s="157">
        <v>2320</v>
      </c>
      <c r="M30" s="157">
        <v>2320</v>
      </c>
      <c r="N30" s="152"/>
      <c r="O30" s="152"/>
      <c r="P30" s="100">
        <v>390.65</v>
      </c>
      <c r="Q30" s="100" t="s">
        <v>538</v>
      </c>
      <c r="R30" s="100" t="s">
        <v>539</v>
      </c>
    </row>
    <row r="31" ht="60" spans="1:18">
      <c r="A31" s="159"/>
      <c r="B31" s="152">
        <v>4</v>
      </c>
      <c r="C31" s="102" t="s">
        <v>56</v>
      </c>
      <c r="D31" s="44" t="s">
        <v>57</v>
      </c>
      <c r="E31" s="100">
        <v>17.4</v>
      </c>
      <c r="F31" s="43" t="s">
        <v>44</v>
      </c>
      <c r="G31" s="157">
        <v>5820.3</v>
      </c>
      <c r="H31" s="157">
        <v>3480</v>
      </c>
      <c r="I31" s="158">
        <v>1914</v>
      </c>
      <c r="J31" s="158">
        <v>287.1</v>
      </c>
      <c r="K31" s="158">
        <v>139.2</v>
      </c>
      <c r="L31" s="157">
        <v>6586</v>
      </c>
      <c r="M31" s="157">
        <v>6586</v>
      </c>
      <c r="N31" s="152"/>
      <c r="O31" s="152"/>
      <c r="P31" s="100">
        <v>765.700000000001</v>
      </c>
      <c r="Q31" s="100" t="s">
        <v>542</v>
      </c>
      <c r="R31" s="100" t="s">
        <v>543</v>
      </c>
    </row>
    <row r="32" ht="36.75" spans="1:18">
      <c r="A32" s="159"/>
      <c r="B32" s="152">
        <v>5</v>
      </c>
      <c r="C32" s="102" t="s">
        <v>59</v>
      </c>
      <c r="D32" s="44" t="s">
        <v>60</v>
      </c>
      <c r="E32" s="100">
        <v>33.7</v>
      </c>
      <c r="F32" s="43" t="s">
        <v>44</v>
      </c>
      <c r="G32" s="157">
        <v>9483.35</v>
      </c>
      <c r="H32" s="157">
        <v>4585</v>
      </c>
      <c r="I32" s="157">
        <v>4025</v>
      </c>
      <c r="J32" s="158">
        <v>603.75</v>
      </c>
      <c r="K32" s="158">
        <v>269.6</v>
      </c>
      <c r="L32" s="157">
        <v>10606.05</v>
      </c>
      <c r="M32" s="157">
        <v>10606.05</v>
      </c>
      <c r="N32" s="152"/>
      <c r="O32" s="152"/>
      <c r="P32" s="100">
        <v>1122.7</v>
      </c>
      <c r="Q32" s="100" t="s">
        <v>547</v>
      </c>
      <c r="R32" s="100" t="s">
        <v>548</v>
      </c>
    </row>
    <row r="33" ht="96" spans="1:18">
      <c r="A33" s="159"/>
      <c r="B33" s="152">
        <v>6</v>
      </c>
      <c r="C33" s="102" t="s">
        <v>551</v>
      </c>
      <c r="D33" s="44" t="s">
        <v>552</v>
      </c>
      <c r="E33" s="100">
        <v>2.92</v>
      </c>
      <c r="F33" s="43" t="s">
        <v>44</v>
      </c>
      <c r="G33" s="157">
        <v>1559.51</v>
      </c>
      <c r="H33" s="157">
        <v>730</v>
      </c>
      <c r="I33" s="157">
        <v>701</v>
      </c>
      <c r="J33" s="158">
        <v>105.15</v>
      </c>
      <c r="K33" s="158">
        <v>23.36</v>
      </c>
      <c r="L33" s="157">
        <v>1701</v>
      </c>
      <c r="M33" s="157">
        <v>1701</v>
      </c>
      <c r="N33" s="152"/>
      <c r="O33" s="152"/>
      <c r="P33" s="100">
        <v>141.49</v>
      </c>
      <c r="Q33" s="100" t="s">
        <v>554</v>
      </c>
      <c r="R33" s="100" t="s">
        <v>555</v>
      </c>
    </row>
    <row r="34" ht="36" spans="1:18">
      <c r="A34" s="159"/>
      <c r="B34" s="152">
        <v>7</v>
      </c>
      <c r="C34" s="102" t="s">
        <v>62</v>
      </c>
      <c r="D34" s="44" t="s">
        <v>63</v>
      </c>
      <c r="E34" s="100">
        <v>0.19</v>
      </c>
      <c r="F34" s="43" t="s">
        <v>44</v>
      </c>
      <c r="G34" s="157">
        <v>59.925</v>
      </c>
      <c r="H34" s="157">
        <v>30</v>
      </c>
      <c r="I34" s="158">
        <v>24.7</v>
      </c>
      <c r="J34" s="158">
        <v>3.705</v>
      </c>
      <c r="K34" s="158">
        <v>1.52</v>
      </c>
      <c r="L34" s="157">
        <v>60</v>
      </c>
      <c r="M34" s="157">
        <v>60</v>
      </c>
      <c r="N34" s="152"/>
      <c r="O34" s="152"/>
      <c r="P34" s="100">
        <v>0.0749999999999957</v>
      </c>
      <c r="Q34" s="100" t="s">
        <v>559</v>
      </c>
      <c r="R34" s="100" t="s">
        <v>560</v>
      </c>
    </row>
    <row r="35" ht="17" customHeight="1" spans="1:18">
      <c r="A35" s="159"/>
      <c r="B35" s="152">
        <v>8</v>
      </c>
      <c r="C35" s="102" t="s">
        <v>563</v>
      </c>
      <c r="D35" s="44" t="s">
        <v>564</v>
      </c>
      <c r="E35" s="100">
        <v>0.06</v>
      </c>
      <c r="F35" s="43" t="s">
        <v>44</v>
      </c>
      <c r="G35" s="157">
        <v>22.13</v>
      </c>
      <c r="H35" s="157">
        <v>12.15</v>
      </c>
      <c r="I35" s="157">
        <v>8</v>
      </c>
      <c r="J35" s="157">
        <v>1.5</v>
      </c>
      <c r="K35" s="158">
        <v>0.48</v>
      </c>
      <c r="L35" s="157">
        <v>24</v>
      </c>
      <c r="M35" s="157">
        <v>24</v>
      </c>
      <c r="N35" s="152"/>
      <c r="O35" s="152"/>
      <c r="P35" s="100">
        <v>1.87</v>
      </c>
      <c r="Q35" s="100" t="s">
        <v>566</v>
      </c>
      <c r="R35" s="100" t="s">
        <v>567</v>
      </c>
    </row>
    <row r="36" ht="17" customHeight="1" spans="1:18">
      <c r="A36" s="159"/>
      <c r="B36" s="152">
        <v>9</v>
      </c>
      <c r="C36" s="102" t="s">
        <v>570</v>
      </c>
      <c r="D36" s="44" t="s">
        <v>571</v>
      </c>
      <c r="E36" s="100">
        <v>1.21</v>
      </c>
      <c r="F36" s="43" t="s">
        <v>44</v>
      </c>
      <c r="G36" s="157">
        <v>343.755</v>
      </c>
      <c r="H36" s="157">
        <v>158.7</v>
      </c>
      <c r="I36" s="157">
        <v>152.5</v>
      </c>
      <c r="J36" s="158">
        <v>22.875</v>
      </c>
      <c r="K36" s="158">
        <v>9.68</v>
      </c>
      <c r="L36" s="157">
        <v>369.05</v>
      </c>
      <c r="M36" s="157">
        <v>369.05</v>
      </c>
      <c r="N36" s="152"/>
      <c r="O36" s="152"/>
      <c r="P36" s="100">
        <v>25.295</v>
      </c>
      <c r="Q36" s="100" t="s">
        <v>573</v>
      </c>
      <c r="R36" s="100" t="s">
        <v>574</v>
      </c>
    </row>
    <row r="37" ht="17" customHeight="1" spans="1:18">
      <c r="A37" s="159"/>
      <c r="B37" s="152">
        <v>10</v>
      </c>
      <c r="C37" s="102" t="s">
        <v>577</v>
      </c>
      <c r="D37" s="44" t="s">
        <v>578</v>
      </c>
      <c r="E37" s="100">
        <v>0.33</v>
      </c>
      <c r="F37" s="43" t="s">
        <v>44</v>
      </c>
      <c r="G37" s="157">
        <v>157.53</v>
      </c>
      <c r="H37" s="157">
        <v>83.64</v>
      </c>
      <c r="I37" s="157">
        <v>63</v>
      </c>
      <c r="J37" s="157">
        <v>8.25</v>
      </c>
      <c r="K37" s="158">
        <v>2.64</v>
      </c>
      <c r="L37" s="157">
        <v>168</v>
      </c>
      <c r="M37" s="157">
        <v>168</v>
      </c>
      <c r="N37" s="152"/>
      <c r="O37" s="152"/>
      <c r="P37" s="100">
        <v>10.47</v>
      </c>
      <c r="Q37" s="100" t="s">
        <v>580</v>
      </c>
      <c r="R37" s="100" t="s">
        <v>581</v>
      </c>
    </row>
    <row r="38" ht="72" spans="1:18">
      <c r="A38" s="159"/>
      <c r="B38" s="152">
        <v>11</v>
      </c>
      <c r="C38" s="102" t="s">
        <v>584</v>
      </c>
      <c r="D38" s="44" t="s">
        <v>585</v>
      </c>
      <c r="E38" s="100">
        <v>0.3</v>
      </c>
      <c r="F38" s="43" t="s">
        <v>44</v>
      </c>
      <c r="G38" s="157">
        <v>100.35</v>
      </c>
      <c r="H38" s="157">
        <v>60</v>
      </c>
      <c r="I38" s="158">
        <v>33</v>
      </c>
      <c r="J38" s="158">
        <v>4.95</v>
      </c>
      <c r="K38" s="158">
        <v>2.4</v>
      </c>
      <c r="L38" s="157">
        <v>115</v>
      </c>
      <c r="M38" s="157">
        <v>115</v>
      </c>
      <c r="N38" s="152"/>
      <c r="O38" s="152"/>
      <c r="P38" s="100">
        <v>14.65</v>
      </c>
      <c r="Q38" s="100" t="s">
        <v>586</v>
      </c>
      <c r="R38" s="100" t="s">
        <v>587</v>
      </c>
    </row>
    <row r="39" ht="120.75" spans="1:18">
      <c r="A39" s="159"/>
      <c r="B39" s="152">
        <v>12</v>
      </c>
      <c r="C39" s="102" t="s">
        <v>590</v>
      </c>
      <c r="D39" s="44" t="s">
        <v>591</v>
      </c>
      <c r="E39" s="100">
        <v>6.59</v>
      </c>
      <c r="F39" s="43" t="s">
        <v>44</v>
      </c>
      <c r="G39" s="157">
        <v>2234.01</v>
      </c>
      <c r="H39" s="157">
        <v>1318</v>
      </c>
      <c r="I39" s="158">
        <v>724.9</v>
      </c>
      <c r="J39" s="157">
        <v>138.39</v>
      </c>
      <c r="K39" s="158">
        <v>52.72</v>
      </c>
      <c r="L39" s="157">
        <v>2570.1</v>
      </c>
      <c r="M39" s="157">
        <v>2570.1</v>
      </c>
      <c r="N39" s="152"/>
      <c r="O39" s="152"/>
      <c r="P39" s="100">
        <v>336.09</v>
      </c>
      <c r="Q39" s="100" t="s">
        <v>594</v>
      </c>
      <c r="R39" s="100" t="s">
        <v>595</v>
      </c>
    </row>
    <row r="40" ht="36" spans="1:18">
      <c r="A40" s="159"/>
      <c r="B40" s="152">
        <v>13</v>
      </c>
      <c r="C40" s="102" t="s">
        <v>79</v>
      </c>
      <c r="D40" s="44" t="s">
        <v>80</v>
      </c>
      <c r="E40" s="100">
        <v>6.23</v>
      </c>
      <c r="F40" s="43" t="s">
        <v>37</v>
      </c>
      <c r="G40" s="157">
        <v>15274.69</v>
      </c>
      <c r="H40" s="157">
        <v>14010</v>
      </c>
      <c r="I40" s="158">
        <v>1027.95</v>
      </c>
      <c r="J40" s="158">
        <v>186.9</v>
      </c>
      <c r="K40" s="158">
        <v>49.84</v>
      </c>
      <c r="L40" s="157">
        <v>26913.6</v>
      </c>
      <c r="M40" s="157">
        <v>26913.6</v>
      </c>
      <c r="N40" s="152"/>
      <c r="O40" s="152"/>
      <c r="P40" s="100">
        <v>11638.91</v>
      </c>
      <c r="Q40" s="100" t="s">
        <v>598</v>
      </c>
      <c r="R40" s="100" t="s">
        <v>599</v>
      </c>
    </row>
    <row r="41" ht="17" customHeight="1" spans="1:18">
      <c r="A41" s="159"/>
      <c r="B41" s="152">
        <v>14</v>
      </c>
      <c r="C41" s="102" t="s">
        <v>264</v>
      </c>
      <c r="D41" s="44" t="s">
        <v>265</v>
      </c>
      <c r="E41" s="100">
        <v>4.54</v>
      </c>
      <c r="F41" s="43" t="s">
        <v>37</v>
      </c>
      <c r="G41" s="157">
        <v>11141.12</v>
      </c>
      <c r="H41" s="157">
        <v>10219.5</v>
      </c>
      <c r="I41" s="158">
        <v>749.1</v>
      </c>
      <c r="J41" s="158">
        <v>136.2</v>
      </c>
      <c r="K41" s="158">
        <v>36.32</v>
      </c>
      <c r="L41" s="157">
        <v>19569.6</v>
      </c>
      <c r="M41" s="157">
        <v>19569.6</v>
      </c>
      <c r="N41" s="152"/>
      <c r="O41" s="152"/>
      <c r="P41" s="100">
        <v>8428.48</v>
      </c>
      <c r="Q41" s="100" t="s">
        <v>603</v>
      </c>
      <c r="R41" s="100" t="s">
        <v>604</v>
      </c>
    </row>
    <row r="42" ht="48" spans="1:18">
      <c r="A42" s="159"/>
      <c r="B42" s="152">
        <v>15</v>
      </c>
      <c r="C42" s="102" t="s">
        <v>280</v>
      </c>
      <c r="D42" s="44" t="s">
        <v>281</v>
      </c>
      <c r="E42" s="100">
        <v>2.32</v>
      </c>
      <c r="F42" s="43" t="s">
        <v>37</v>
      </c>
      <c r="G42" s="157">
        <v>5701.46</v>
      </c>
      <c r="H42" s="157">
        <v>5230.5</v>
      </c>
      <c r="I42" s="158">
        <v>382.8</v>
      </c>
      <c r="J42" s="158">
        <v>69.6</v>
      </c>
      <c r="K42" s="158">
        <v>18.56</v>
      </c>
      <c r="L42" s="157">
        <v>10022.4</v>
      </c>
      <c r="M42" s="157">
        <v>10022.4</v>
      </c>
      <c r="N42" s="152"/>
      <c r="O42" s="152"/>
      <c r="P42" s="100">
        <v>4320.94</v>
      </c>
      <c r="Q42" s="100" t="s">
        <v>607</v>
      </c>
      <c r="R42" s="100" t="s">
        <v>608</v>
      </c>
    </row>
    <row r="43" ht="60" spans="1:18">
      <c r="A43" s="159"/>
      <c r="B43" s="152">
        <v>16</v>
      </c>
      <c r="C43" s="102" t="s">
        <v>87</v>
      </c>
      <c r="D43" s="44" t="s">
        <v>88</v>
      </c>
      <c r="E43" s="100">
        <v>0.99</v>
      </c>
      <c r="F43" s="43" t="s">
        <v>37</v>
      </c>
      <c r="G43" s="157">
        <v>2684.936</v>
      </c>
      <c r="H43" s="157">
        <v>2522.576</v>
      </c>
      <c r="I43" s="158">
        <v>128.7</v>
      </c>
      <c r="J43" s="157">
        <v>25.74</v>
      </c>
      <c r="K43" s="158">
        <v>7.92</v>
      </c>
      <c r="L43" s="157">
        <v>3891</v>
      </c>
      <c r="M43" s="157">
        <v>3891</v>
      </c>
      <c r="N43" s="152"/>
      <c r="O43" s="152"/>
      <c r="P43" s="100">
        <v>1206.064</v>
      </c>
      <c r="Q43" s="100" t="s">
        <v>615</v>
      </c>
      <c r="R43" s="100" t="s">
        <v>616</v>
      </c>
    </row>
    <row r="44" ht="20" customHeight="1" spans="1:18">
      <c r="A44" s="159"/>
      <c r="B44" s="152">
        <v>17</v>
      </c>
      <c r="C44" s="102" t="s">
        <v>90</v>
      </c>
      <c r="D44" s="44" t="s">
        <v>91</v>
      </c>
      <c r="E44" s="100">
        <v>2.17</v>
      </c>
      <c r="F44" s="43" t="s">
        <v>44</v>
      </c>
      <c r="G44" s="157">
        <v>744.31</v>
      </c>
      <c r="H44" s="157">
        <v>434</v>
      </c>
      <c r="I44" s="158">
        <v>238.7</v>
      </c>
      <c r="J44" s="157">
        <v>54.25</v>
      </c>
      <c r="K44" s="158">
        <v>17.36</v>
      </c>
      <c r="L44" s="157">
        <v>846.3</v>
      </c>
      <c r="M44" s="157">
        <v>846.3</v>
      </c>
      <c r="N44" s="152"/>
      <c r="O44" s="152"/>
      <c r="P44" s="100">
        <v>101.99</v>
      </c>
      <c r="Q44" s="100" t="s">
        <v>619</v>
      </c>
      <c r="R44" s="100" t="s">
        <v>620</v>
      </c>
    </row>
    <row r="45" ht="20" customHeight="1" spans="1:18">
      <c r="A45" s="159"/>
      <c r="B45" s="152">
        <v>18</v>
      </c>
      <c r="C45" s="102" t="s">
        <v>254</v>
      </c>
      <c r="D45" s="44" t="s">
        <v>255</v>
      </c>
      <c r="E45" s="100">
        <v>0.8</v>
      </c>
      <c r="F45" s="43" t="s">
        <v>44</v>
      </c>
      <c r="G45" s="157">
        <v>267.6</v>
      </c>
      <c r="H45" s="157">
        <v>160</v>
      </c>
      <c r="I45" s="158">
        <v>88</v>
      </c>
      <c r="J45" s="158">
        <v>13.2</v>
      </c>
      <c r="K45" s="158">
        <v>6.4</v>
      </c>
      <c r="L45" s="157">
        <v>285</v>
      </c>
      <c r="M45" s="157">
        <v>285</v>
      </c>
      <c r="N45" s="152"/>
      <c r="O45" s="152"/>
      <c r="P45" s="100">
        <v>17.4</v>
      </c>
      <c r="Q45" s="100" t="s">
        <v>623</v>
      </c>
      <c r="R45" s="100" t="s">
        <v>624</v>
      </c>
    </row>
    <row r="46" ht="20" customHeight="1" spans="1:18">
      <c r="A46" s="159"/>
      <c r="B46" s="152">
        <v>19</v>
      </c>
      <c r="C46" s="102" t="s">
        <v>93</v>
      </c>
      <c r="D46" s="44" t="s">
        <v>94</v>
      </c>
      <c r="E46" s="100">
        <v>4.96</v>
      </c>
      <c r="F46" s="43" t="s">
        <v>44</v>
      </c>
      <c r="G46" s="157">
        <v>1677.28</v>
      </c>
      <c r="H46" s="157">
        <v>992</v>
      </c>
      <c r="I46" s="158">
        <v>545.6</v>
      </c>
      <c r="J46" s="157">
        <v>100</v>
      </c>
      <c r="K46" s="158">
        <v>39.68</v>
      </c>
      <c r="L46" s="157">
        <v>1820</v>
      </c>
      <c r="M46" s="157">
        <v>1820</v>
      </c>
      <c r="N46" s="152"/>
      <c r="O46" s="152"/>
      <c r="P46" s="100">
        <v>142.72</v>
      </c>
      <c r="Q46" s="100" t="s">
        <v>628</v>
      </c>
      <c r="R46" s="100" t="s">
        <v>629</v>
      </c>
    </row>
    <row r="47" ht="20" customHeight="1" spans="1:18">
      <c r="A47" s="159"/>
      <c r="B47" s="152">
        <v>20</v>
      </c>
      <c r="C47" s="102" t="s">
        <v>632</v>
      </c>
      <c r="D47" s="44" t="s">
        <v>633</v>
      </c>
      <c r="E47" s="100">
        <v>5.55</v>
      </c>
      <c r="F47" s="43" t="s">
        <v>44</v>
      </c>
      <c r="G47" s="157">
        <v>1864.8</v>
      </c>
      <c r="H47" s="157">
        <v>1110</v>
      </c>
      <c r="I47" s="158">
        <v>610.5</v>
      </c>
      <c r="J47" s="157">
        <v>99.9</v>
      </c>
      <c r="K47" s="158">
        <v>44.4</v>
      </c>
      <c r="L47" s="157">
        <v>2164.5</v>
      </c>
      <c r="M47" s="157">
        <v>2164.5</v>
      </c>
      <c r="N47" s="152"/>
      <c r="O47" s="152"/>
      <c r="P47" s="100">
        <v>299.7</v>
      </c>
      <c r="Q47" s="100" t="s">
        <v>635</v>
      </c>
      <c r="R47" s="100" t="s">
        <v>636</v>
      </c>
    </row>
    <row r="48" ht="20" customHeight="1" spans="1:18">
      <c r="A48" s="159"/>
      <c r="B48" s="152">
        <v>21</v>
      </c>
      <c r="C48" s="102" t="s">
        <v>97</v>
      </c>
      <c r="D48" s="44" t="s">
        <v>98</v>
      </c>
      <c r="E48" s="100">
        <v>3.33</v>
      </c>
      <c r="F48" s="43" t="s">
        <v>44</v>
      </c>
      <c r="G48" s="157">
        <v>1142.19</v>
      </c>
      <c r="H48" s="157">
        <v>666</v>
      </c>
      <c r="I48" s="158">
        <v>366.3</v>
      </c>
      <c r="J48" s="157">
        <v>83.25</v>
      </c>
      <c r="K48" s="158">
        <v>26.64</v>
      </c>
      <c r="L48" s="157">
        <v>1298.7</v>
      </c>
      <c r="M48" s="157">
        <v>1298.7</v>
      </c>
      <c r="N48" s="152"/>
      <c r="O48" s="152"/>
      <c r="P48" s="100">
        <v>156.51</v>
      </c>
      <c r="Q48" s="100" t="s">
        <v>639</v>
      </c>
      <c r="R48" s="100" t="s">
        <v>640</v>
      </c>
    </row>
    <row r="49" ht="20" customHeight="1" spans="1:18">
      <c r="A49" s="159"/>
      <c r="B49" s="152">
        <v>22</v>
      </c>
      <c r="C49" s="102" t="s">
        <v>100</v>
      </c>
      <c r="D49" s="44" t="s">
        <v>101</v>
      </c>
      <c r="E49" s="100">
        <v>15.6</v>
      </c>
      <c r="F49" s="43" t="s">
        <v>44</v>
      </c>
      <c r="G49" s="157">
        <v>5350.8</v>
      </c>
      <c r="H49" s="157">
        <v>3120</v>
      </c>
      <c r="I49" s="158">
        <v>1716</v>
      </c>
      <c r="J49" s="157">
        <v>390</v>
      </c>
      <c r="K49" s="158">
        <v>124.8</v>
      </c>
      <c r="L49" s="157">
        <v>6084</v>
      </c>
      <c r="M49" s="157">
        <v>6084</v>
      </c>
      <c r="N49" s="152"/>
      <c r="O49" s="152"/>
      <c r="P49" s="100">
        <v>733.2</v>
      </c>
      <c r="Q49" s="100" t="s">
        <v>643</v>
      </c>
      <c r="R49" s="100" t="s">
        <v>644</v>
      </c>
    </row>
    <row r="50" ht="20" customHeight="1" spans="1:18">
      <c r="A50" s="159"/>
      <c r="B50" s="152">
        <v>23</v>
      </c>
      <c r="C50" s="102" t="s">
        <v>103</v>
      </c>
      <c r="D50" s="44" t="s">
        <v>104</v>
      </c>
      <c r="E50" s="100">
        <v>2.67</v>
      </c>
      <c r="F50" s="43" t="s">
        <v>44</v>
      </c>
      <c r="G50" s="157">
        <v>897.12</v>
      </c>
      <c r="H50" s="157">
        <v>534</v>
      </c>
      <c r="I50" s="158">
        <v>293.7</v>
      </c>
      <c r="J50" s="157">
        <v>48.06</v>
      </c>
      <c r="K50" s="158">
        <v>21.36</v>
      </c>
      <c r="L50" s="157">
        <v>953</v>
      </c>
      <c r="M50" s="157">
        <v>953</v>
      </c>
      <c r="N50" s="152"/>
      <c r="O50" s="152"/>
      <c r="P50" s="100">
        <v>55.88</v>
      </c>
      <c r="Q50" s="100" t="s">
        <v>647</v>
      </c>
      <c r="R50" s="100" t="s">
        <v>648</v>
      </c>
    </row>
    <row r="51" ht="20" customHeight="1" spans="1:18">
      <c r="A51" s="159"/>
      <c r="B51" s="152">
        <v>24</v>
      </c>
      <c r="C51" s="102" t="s">
        <v>105</v>
      </c>
      <c r="D51" s="44" t="s">
        <v>106</v>
      </c>
      <c r="E51" s="100">
        <v>1.11</v>
      </c>
      <c r="F51" s="43" t="s">
        <v>44</v>
      </c>
      <c r="G51" s="157">
        <v>450.66</v>
      </c>
      <c r="H51" s="157">
        <v>277.5</v>
      </c>
      <c r="I51" s="158">
        <v>144.3</v>
      </c>
      <c r="J51" s="157">
        <v>19.98</v>
      </c>
      <c r="K51" s="158">
        <v>8.88</v>
      </c>
      <c r="L51" s="157">
        <v>549.45</v>
      </c>
      <c r="M51" s="157">
        <v>549.45</v>
      </c>
      <c r="N51" s="152"/>
      <c r="O51" s="152"/>
      <c r="P51" s="100">
        <v>98.79</v>
      </c>
      <c r="Q51" s="100" t="s">
        <v>652</v>
      </c>
      <c r="R51" s="100" t="s">
        <v>653</v>
      </c>
    </row>
    <row r="52" ht="20" customHeight="1" spans="1:18">
      <c r="A52" s="159"/>
      <c r="B52" s="152">
        <v>25</v>
      </c>
      <c r="C52" s="102" t="s">
        <v>109</v>
      </c>
      <c r="D52" s="44" t="s">
        <v>110</v>
      </c>
      <c r="E52" s="100">
        <v>3.39</v>
      </c>
      <c r="F52" s="43" t="s">
        <v>37</v>
      </c>
      <c r="G52" s="157">
        <v>9671.67</v>
      </c>
      <c r="H52" s="157">
        <v>8983.5</v>
      </c>
      <c r="I52" s="158">
        <v>559.35</v>
      </c>
      <c r="J52" s="158">
        <v>101.7</v>
      </c>
      <c r="K52" s="158">
        <v>27.12</v>
      </c>
      <c r="L52" s="157">
        <v>16272</v>
      </c>
      <c r="M52" s="157">
        <v>16272</v>
      </c>
      <c r="N52" s="152"/>
      <c r="O52" s="152"/>
      <c r="P52" s="100">
        <v>6600.33</v>
      </c>
      <c r="Q52" s="100" t="s">
        <v>657</v>
      </c>
      <c r="R52" s="100" t="s">
        <v>658</v>
      </c>
    </row>
    <row r="53" ht="20" customHeight="1" spans="1:18">
      <c r="A53" s="159"/>
      <c r="B53" s="152">
        <v>26</v>
      </c>
      <c r="C53" s="102" t="s">
        <v>112</v>
      </c>
      <c r="D53" s="44" t="s">
        <v>113</v>
      </c>
      <c r="E53" s="100">
        <v>1.33</v>
      </c>
      <c r="F53" s="43" t="s">
        <v>44</v>
      </c>
      <c r="G53" s="157">
        <v>516.79</v>
      </c>
      <c r="H53" s="157">
        <v>300</v>
      </c>
      <c r="I53" s="158">
        <v>172.9</v>
      </c>
      <c r="J53" s="157">
        <v>33.25</v>
      </c>
      <c r="K53" s="158">
        <v>10.64</v>
      </c>
      <c r="L53" s="157">
        <v>518.7</v>
      </c>
      <c r="M53" s="157">
        <v>518.7</v>
      </c>
      <c r="N53" s="152"/>
      <c r="O53" s="152"/>
      <c r="P53" s="100">
        <v>1.91000000000008</v>
      </c>
      <c r="Q53" s="100" t="s">
        <v>666</v>
      </c>
      <c r="R53" s="100" t="s">
        <v>667</v>
      </c>
    </row>
    <row r="54" ht="20" customHeight="1" spans="1:18">
      <c r="A54" s="159"/>
      <c r="B54" s="152">
        <v>27</v>
      </c>
      <c r="C54" s="102" t="s">
        <v>115</v>
      </c>
      <c r="D54" s="44" t="s">
        <v>116</v>
      </c>
      <c r="E54" s="100">
        <v>1.33</v>
      </c>
      <c r="F54" s="43" t="s">
        <v>44</v>
      </c>
      <c r="G54" s="157">
        <v>456.19</v>
      </c>
      <c r="H54" s="157">
        <v>266</v>
      </c>
      <c r="I54" s="158">
        <v>146.3</v>
      </c>
      <c r="J54" s="157">
        <v>33.25</v>
      </c>
      <c r="K54" s="158">
        <v>10.64</v>
      </c>
      <c r="L54" s="157">
        <v>523</v>
      </c>
      <c r="M54" s="157">
        <v>523</v>
      </c>
      <c r="N54" s="152"/>
      <c r="O54" s="152"/>
      <c r="P54" s="100">
        <v>66.81</v>
      </c>
      <c r="Q54" s="100" t="s">
        <v>670</v>
      </c>
      <c r="R54" s="100" t="s">
        <v>671</v>
      </c>
    </row>
    <row r="55" ht="20" customHeight="1" spans="1:18">
      <c r="A55" s="159"/>
      <c r="B55" s="152">
        <v>28</v>
      </c>
      <c r="C55" s="102" t="s">
        <v>117</v>
      </c>
      <c r="D55" s="44" t="s">
        <v>118</v>
      </c>
      <c r="E55" s="100">
        <v>1.33</v>
      </c>
      <c r="F55" s="43" t="s">
        <v>44</v>
      </c>
      <c r="G55" s="157">
        <v>448.21</v>
      </c>
      <c r="H55" s="157">
        <v>266</v>
      </c>
      <c r="I55" s="158">
        <v>146.3</v>
      </c>
      <c r="J55" s="157">
        <v>25.27</v>
      </c>
      <c r="K55" s="158">
        <v>10.64</v>
      </c>
      <c r="L55" s="157">
        <v>518.7</v>
      </c>
      <c r="M55" s="157">
        <v>518.7</v>
      </c>
      <c r="N55" s="152"/>
      <c r="O55" s="152"/>
      <c r="P55" s="100">
        <v>70.4900000000001</v>
      </c>
      <c r="Q55" s="100" t="s">
        <v>674</v>
      </c>
      <c r="R55" s="100" t="s">
        <v>675</v>
      </c>
    </row>
    <row r="56" ht="20" customHeight="1" spans="1:18">
      <c r="A56" s="159"/>
      <c r="B56" s="152">
        <v>29</v>
      </c>
      <c r="C56" s="102" t="s">
        <v>120</v>
      </c>
      <c r="D56" s="44" t="s">
        <v>121</v>
      </c>
      <c r="E56" s="100">
        <v>1.33</v>
      </c>
      <c r="F56" s="43" t="s">
        <v>44</v>
      </c>
      <c r="G56" s="157">
        <v>456.19</v>
      </c>
      <c r="H56" s="157">
        <v>266</v>
      </c>
      <c r="I56" s="158">
        <v>146.3</v>
      </c>
      <c r="J56" s="157">
        <v>33.25</v>
      </c>
      <c r="K56" s="158">
        <v>10.64</v>
      </c>
      <c r="L56" s="157">
        <v>518.7</v>
      </c>
      <c r="M56" s="157">
        <v>518.7</v>
      </c>
      <c r="N56" s="152"/>
      <c r="O56" s="152"/>
      <c r="P56" s="100">
        <v>62.51</v>
      </c>
      <c r="Q56" s="100" t="s">
        <v>678</v>
      </c>
      <c r="R56" s="100" t="s">
        <v>679</v>
      </c>
    </row>
    <row r="57" ht="20" customHeight="1" spans="1:18">
      <c r="A57" s="159"/>
      <c r="B57" s="152">
        <v>30</v>
      </c>
      <c r="C57" s="102" t="s">
        <v>122</v>
      </c>
      <c r="D57" s="44" t="s">
        <v>123</v>
      </c>
      <c r="E57" s="100">
        <v>2.67</v>
      </c>
      <c r="F57" s="43" t="s">
        <v>44</v>
      </c>
      <c r="G57" s="157">
        <v>915.81</v>
      </c>
      <c r="H57" s="157">
        <v>534</v>
      </c>
      <c r="I57" s="158">
        <v>293.7</v>
      </c>
      <c r="J57" s="157">
        <v>66.75</v>
      </c>
      <c r="K57" s="158">
        <v>21.36</v>
      </c>
      <c r="L57" s="157">
        <v>1041.3</v>
      </c>
      <c r="M57" s="157">
        <v>1041.3</v>
      </c>
      <c r="N57" s="152"/>
      <c r="O57" s="152"/>
      <c r="P57" s="100">
        <v>125.49</v>
      </c>
      <c r="Q57" s="100" t="s">
        <v>682</v>
      </c>
      <c r="R57" s="100" t="s">
        <v>683</v>
      </c>
    </row>
    <row r="58" ht="20" customHeight="1" spans="1:18">
      <c r="A58" s="159"/>
      <c r="B58" s="152">
        <v>31</v>
      </c>
      <c r="C58" s="102" t="s">
        <v>125</v>
      </c>
      <c r="D58" s="44" t="s">
        <v>126</v>
      </c>
      <c r="E58" s="100">
        <v>1.33</v>
      </c>
      <c r="F58" s="43" t="s">
        <v>44</v>
      </c>
      <c r="G58" s="157">
        <v>634.47</v>
      </c>
      <c r="H58" s="157">
        <v>423</v>
      </c>
      <c r="I58" s="158">
        <v>172.9</v>
      </c>
      <c r="J58" s="157">
        <v>27.93</v>
      </c>
      <c r="K58" s="158">
        <v>10.64</v>
      </c>
      <c r="L58" s="157">
        <v>658.35</v>
      </c>
      <c r="M58" s="157">
        <v>658.35</v>
      </c>
      <c r="N58" s="152"/>
      <c r="O58" s="152"/>
      <c r="P58" s="100">
        <v>23.8800000000001</v>
      </c>
      <c r="Q58" s="100" t="s">
        <v>686</v>
      </c>
      <c r="R58" s="100" t="s">
        <v>687</v>
      </c>
    </row>
    <row r="59" ht="20" customHeight="1" spans="1:18">
      <c r="A59" s="159"/>
      <c r="B59" s="152">
        <v>32</v>
      </c>
      <c r="C59" s="102" t="s">
        <v>128</v>
      </c>
      <c r="D59" s="44" t="s">
        <v>129</v>
      </c>
      <c r="E59" s="100">
        <v>2</v>
      </c>
      <c r="F59" s="43" t="s">
        <v>44</v>
      </c>
      <c r="G59" s="157">
        <v>842</v>
      </c>
      <c r="H59" s="157">
        <v>516</v>
      </c>
      <c r="I59" s="158">
        <v>260</v>
      </c>
      <c r="J59" s="157">
        <v>50</v>
      </c>
      <c r="K59" s="158">
        <v>16</v>
      </c>
      <c r="L59" s="157">
        <v>990</v>
      </c>
      <c r="M59" s="157">
        <v>990</v>
      </c>
      <c r="N59" s="152"/>
      <c r="O59" s="152"/>
      <c r="P59" s="100">
        <v>148</v>
      </c>
      <c r="Q59" s="100" t="s">
        <v>691</v>
      </c>
      <c r="R59" s="100" t="s">
        <v>692</v>
      </c>
    </row>
    <row r="60" ht="20" customHeight="1" spans="1:18">
      <c r="A60" s="159"/>
      <c r="B60" s="152">
        <v>33</v>
      </c>
      <c r="C60" s="102" t="s">
        <v>131</v>
      </c>
      <c r="D60" s="44" t="s">
        <v>132</v>
      </c>
      <c r="E60" s="100">
        <v>2.67</v>
      </c>
      <c r="F60" s="43" t="s">
        <v>44</v>
      </c>
      <c r="G60" s="157">
        <v>1155.21</v>
      </c>
      <c r="H60" s="157">
        <v>720</v>
      </c>
      <c r="I60" s="158">
        <v>347.1</v>
      </c>
      <c r="J60" s="157">
        <v>66.75</v>
      </c>
      <c r="K60" s="158">
        <v>21.36</v>
      </c>
      <c r="L60" s="157">
        <v>1321.65</v>
      </c>
      <c r="M60" s="157">
        <v>1321.65</v>
      </c>
      <c r="N60" s="152"/>
      <c r="O60" s="152"/>
      <c r="P60" s="100">
        <v>166.44</v>
      </c>
      <c r="Q60" s="100" t="s">
        <v>695</v>
      </c>
      <c r="R60" s="100" t="s">
        <v>696</v>
      </c>
    </row>
    <row r="61" ht="20" customHeight="1" spans="1:18">
      <c r="A61" s="159"/>
      <c r="B61" s="152">
        <v>34</v>
      </c>
      <c r="C61" s="102" t="s">
        <v>134</v>
      </c>
      <c r="D61" s="44" t="s">
        <v>135</v>
      </c>
      <c r="E61" s="100">
        <v>2</v>
      </c>
      <c r="F61" s="43" t="s">
        <v>44</v>
      </c>
      <c r="G61" s="157">
        <v>913.2</v>
      </c>
      <c r="H61" s="157">
        <v>600</v>
      </c>
      <c r="I61" s="157">
        <v>247.2</v>
      </c>
      <c r="J61" s="157">
        <v>50</v>
      </c>
      <c r="K61" s="158">
        <v>16</v>
      </c>
      <c r="L61" s="157">
        <v>990</v>
      </c>
      <c r="M61" s="157">
        <v>990</v>
      </c>
      <c r="N61" s="152"/>
      <c r="O61" s="152"/>
      <c r="P61" s="100">
        <v>76.8</v>
      </c>
      <c r="Q61" s="100" t="s">
        <v>699</v>
      </c>
      <c r="R61" s="100" t="s">
        <v>700</v>
      </c>
    </row>
    <row r="62" ht="20" customHeight="1" spans="1:18">
      <c r="A62" s="159"/>
      <c r="B62" s="152">
        <v>35</v>
      </c>
      <c r="C62" s="102" t="s">
        <v>137</v>
      </c>
      <c r="D62" s="44" t="s">
        <v>138</v>
      </c>
      <c r="E62" s="100">
        <v>4.67</v>
      </c>
      <c r="F62" s="43" t="s">
        <v>44</v>
      </c>
      <c r="G62" s="157">
        <v>2243.87</v>
      </c>
      <c r="H62" s="157">
        <v>1480</v>
      </c>
      <c r="I62" s="157">
        <v>609.76</v>
      </c>
      <c r="J62" s="157">
        <v>116.75</v>
      </c>
      <c r="K62" s="158">
        <v>37.36</v>
      </c>
      <c r="L62" s="157">
        <v>2311.65</v>
      </c>
      <c r="M62" s="157">
        <v>2311.65</v>
      </c>
      <c r="N62" s="152"/>
      <c r="O62" s="152"/>
      <c r="P62" s="100">
        <v>67.7799999999997</v>
      </c>
      <c r="Q62" s="100" t="s">
        <v>703</v>
      </c>
      <c r="R62" s="100" t="s">
        <v>704</v>
      </c>
    </row>
    <row r="63" ht="20" customHeight="1" spans="1:18">
      <c r="A63" s="159"/>
      <c r="B63" s="152">
        <v>36</v>
      </c>
      <c r="C63" s="102" t="s">
        <v>140</v>
      </c>
      <c r="D63" s="44" t="s">
        <v>141</v>
      </c>
      <c r="E63" s="100">
        <v>1.33</v>
      </c>
      <c r="F63" s="43" t="s">
        <v>44</v>
      </c>
      <c r="G63" s="157">
        <v>608.69</v>
      </c>
      <c r="H63" s="157">
        <v>400</v>
      </c>
      <c r="I63" s="157">
        <v>164.8</v>
      </c>
      <c r="J63" s="157">
        <v>33.25</v>
      </c>
      <c r="K63" s="158">
        <v>10.64</v>
      </c>
      <c r="L63" s="157">
        <v>658.35</v>
      </c>
      <c r="M63" s="157">
        <v>658.35</v>
      </c>
      <c r="N63" s="152"/>
      <c r="O63" s="152"/>
      <c r="P63" s="100">
        <v>49.6600000000001</v>
      </c>
      <c r="Q63" s="100" t="s">
        <v>706</v>
      </c>
      <c r="R63" s="100" t="s">
        <v>707</v>
      </c>
    </row>
    <row r="64" ht="36" spans="1:18">
      <c r="A64" s="159"/>
      <c r="B64" s="152">
        <v>37</v>
      </c>
      <c r="C64" s="102" t="s">
        <v>143</v>
      </c>
      <c r="D64" s="44" t="s">
        <v>144</v>
      </c>
      <c r="E64" s="100">
        <v>0.67</v>
      </c>
      <c r="F64" s="43" t="s">
        <v>44</v>
      </c>
      <c r="G64" s="157">
        <v>301.686</v>
      </c>
      <c r="H64" s="157">
        <v>198</v>
      </c>
      <c r="I64" s="157">
        <v>81.576</v>
      </c>
      <c r="J64" s="157">
        <v>16.75</v>
      </c>
      <c r="K64" s="158">
        <v>5.36</v>
      </c>
      <c r="L64" s="157">
        <v>331.65</v>
      </c>
      <c r="M64" s="157">
        <v>331.65</v>
      </c>
      <c r="N64" s="152"/>
      <c r="O64" s="152"/>
      <c r="P64" s="100">
        <v>29.9639999999999</v>
      </c>
      <c r="Q64" s="100" t="s">
        <v>709</v>
      </c>
      <c r="R64" s="100" t="s">
        <v>710</v>
      </c>
    </row>
    <row r="65" ht="36" spans="1:18">
      <c r="A65" s="159"/>
      <c r="B65" s="152">
        <v>38</v>
      </c>
      <c r="C65" s="102" t="s">
        <v>146</v>
      </c>
      <c r="D65" s="44" t="s">
        <v>147</v>
      </c>
      <c r="E65" s="100">
        <v>0.67</v>
      </c>
      <c r="F65" s="43" t="s">
        <v>44</v>
      </c>
      <c r="G65" s="157">
        <v>304.51</v>
      </c>
      <c r="H65" s="157">
        <v>200</v>
      </c>
      <c r="I65" s="157">
        <v>82.4</v>
      </c>
      <c r="J65" s="157">
        <v>16.75</v>
      </c>
      <c r="K65" s="158">
        <v>5.36</v>
      </c>
      <c r="L65" s="157">
        <v>331.65</v>
      </c>
      <c r="M65" s="157">
        <v>331.65</v>
      </c>
      <c r="N65" s="152"/>
      <c r="O65" s="152"/>
      <c r="P65" s="100">
        <v>27.14</v>
      </c>
      <c r="Q65" s="100" t="s">
        <v>713</v>
      </c>
      <c r="R65" s="100" t="s">
        <v>714</v>
      </c>
    </row>
    <row r="66" ht="36" spans="1:18">
      <c r="A66" s="159"/>
      <c r="B66" s="152">
        <v>39</v>
      </c>
      <c r="C66" s="102" t="s">
        <v>149</v>
      </c>
      <c r="D66" s="44" t="s">
        <v>150</v>
      </c>
      <c r="E66" s="100">
        <v>0.67</v>
      </c>
      <c r="F66" s="43" t="s">
        <v>44</v>
      </c>
      <c r="G66" s="157">
        <v>318.63</v>
      </c>
      <c r="H66" s="157">
        <v>210</v>
      </c>
      <c r="I66" s="157">
        <v>86.52</v>
      </c>
      <c r="J66" s="157">
        <v>16.75</v>
      </c>
      <c r="K66" s="158">
        <v>5.36</v>
      </c>
      <c r="L66" s="157">
        <v>331.65</v>
      </c>
      <c r="M66" s="157">
        <v>331.65</v>
      </c>
      <c r="N66" s="152"/>
      <c r="O66" s="152"/>
      <c r="P66" s="100">
        <v>13.02</v>
      </c>
      <c r="Q66" s="100" t="s">
        <v>717</v>
      </c>
      <c r="R66" s="100" t="s">
        <v>718</v>
      </c>
    </row>
    <row r="67" ht="36" spans="1:18">
      <c r="A67" s="159"/>
      <c r="B67" s="152">
        <v>40</v>
      </c>
      <c r="C67" s="102" t="s">
        <v>152</v>
      </c>
      <c r="D67" s="44" t="s">
        <v>153</v>
      </c>
      <c r="E67" s="100">
        <v>13.33</v>
      </c>
      <c r="F67" s="43" t="s">
        <v>44</v>
      </c>
      <c r="G67" s="157">
        <v>5308.036</v>
      </c>
      <c r="H67" s="157">
        <v>3199.2</v>
      </c>
      <c r="I67" s="158">
        <v>1732.9</v>
      </c>
      <c r="J67" s="157">
        <v>255.936</v>
      </c>
      <c r="K67" s="157">
        <v>120</v>
      </c>
      <c r="L67" s="157">
        <v>5499</v>
      </c>
      <c r="M67" s="157">
        <v>5499</v>
      </c>
      <c r="N67" s="152"/>
      <c r="O67" s="152"/>
      <c r="P67" s="100">
        <v>190.964</v>
      </c>
      <c r="Q67" s="100" t="s">
        <v>721</v>
      </c>
      <c r="R67" s="100" t="s">
        <v>722</v>
      </c>
    </row>
    <row r="68" ht="48" spans="1:18">
      <c r="A68" s="159"/>
      <c r="B68" s="152">
        <v>41</v>
      </c>
      <c r="C68" s="102" t="s">
        <v>155</v>
      </c>
      <c r="D68" s="44" t="s">
        <v>156</v>
      </c>
      <c r="E68" s="100">
        <v>0.81</v>
      </c>
      <c r="F68" s="43" t="s">
        <v>158</v>
      </c>
      <c r="G68" s="157">
        <v>2052.43</v>
      </c>
      <c r="H68" s="157">
        <v>1888</v>
      </c>
      <c r="I68" s="158">
        <v>133.65</v>
      </c>
      <c r="J68" s="158">
        <v>24.3</v>
      </c>
      <c r="K68" s="158">
        <v>6.48</v>
      </c>
      <c r="L68" s="157">
        <v>4924.8</v>
      </c>
      <c r="M68" s="157">
        <v>4924.8</v>
      </c>
      <c r="N68" s="152"/>
      <c r="O68" s="152"/>
      <c r="P68" s="100">
        <v>2872.37</v>
      </c>
      <c r="Q68" s="100" t="s">
        <v>725</v>
      </c>
      <c r="R68" s="100" t="s">
        <v>726</v>
      </c>
    </row>
    <row r="69" ht="72" spans="1:18">
      <c r="A69" s="159"/>
      <c r="B69" s="152">
        <v>42</v>
      </c>
      <c r="C69" s="102" t="s">
        <v>274</v>
      </c>
      <c r="D69" s="44" t="s">
        <v>275</v>
      </c>
      <c r="E69" s="100">
        <v>0.93</v>
      </c>
      <c r="F69" s="43" t="s">
        <v>37</v>
      </c>
      <c r="G69" s="157">
        <v>1728.79</v>
      </c>
      <c r="H69" s="157">
        <v>1540</v>
      </c>
      <c r="I69" s="158">
        <v>153.45</v>
      </c>
      <c r="J69" s="158">
        <v>27.9</v>
      </c>
      <c r="K69" s="158">
        <v>7.44</v>
      </c>
      <c r="L69" s="157">
        <v>3429</v>
      </c>
      <c r="M69" s="157">
        <v>3429</v>
      </c>
      <c r="N69" s="152"/>
      <c r="O69" s="152"/>
      <c r="P69" s="100">
        <v>1700.21</v>
      </c>
      <c r="Q69" s="100" t="s">
        <v>729</v>
      </c>
      <c r="R69" s="100" t="s">
        <v>730</v>
      </c>
    </row>
    <row r="70" ht="17" customHeight="1" spans="1:18">
      <c r="A70" s="159"/>
      <c r="B70" s="152">
        <v>43</v>
      </c>
      <c r="C70" s="102" t="s">
        <v>159</v>
      </c>
      <c r="D70" s="44" t="s">
        <v>160</v>
      </c>
      <c r="E70" s="100">
        <v>3.76</v>
      </c>
      <c r="F70" s="43" t="s">
        <v>37</v>
      </c>
      <c r="G70" s="157">
        <v>1797.28</v>
      </c>
      <c r="H70" s="158">
        <v>1203.2</v>
      </c>
      <c r="I70" s="158">
        <v>470</v>
      </c>
      <c r="J70" s="158">
        <v>94</v>
      </c>
      <c r="K70" s="158">
        <v>30.08</v>
      </c>
      <c r="L70" s="157">
        <v>16243.2</v>
      </c>
      <c r="M70" s="157">
        <v>16243.2</v>
      </c>
      <c r="N70" s="152"/>
      <c r="O70" s="152"/>
      <c r="P70" s="100">
        <v>14445.92</v>
      </c>
      <c r="Q70" s="100" t="s">
        <v>733</v>
      </c>
      <c r="R70" s="100" t="s">
        <v>734</v>
      </c>
    </row>
    <row r="71" ht="17" customHeight="1" spans="1:18">
      <c r="A71" s="159"/>
      <c r="B71" s="152">
        <v>44</v>
      </c>
      <c r="C71" s="102" t="s">
        <v>283</v>
      </c>
      <c r="D71" s="44" t="s">
        <v>284</v>
      </c>
      <c r="E71" s="100">
        <v>1.58</v>
      </c>
      <c r="F71" s="43" t="s">
        <v>37</v>
      </c>
      <c r="G71" s="157">
        <v>811.04</v>
      </c>
      <c r="H71" s="157">
        <v>496</v>
      </c>
      <c r="I71" s="157">
        <v>255</v>
      </c>
      <c r="J71" s="158">
        <v>47.4</v>
      </c>
      <c r="K71" s="158">
        <v>12.64</v>
      </c>
      <c r="L71" s="157">
        <v>6825.6</v>
      </c>
      <c r="M71" s="157">
        <v>6825.6</v>
      </c>
      <c r="N71" s="152"/>
      <c r="O71" s="152"/>
      <c r="P71" s="100">
        <v>6014.56</v>
      </c>
      <c r="Q71" s="100" t="s">
        <v>737</v>
      </c>
      <c r="R71" s="100" t="s">
        <v>738</v>
      </c>
    </row>
    <row r="72" ht="17" customHeight="1" spans="1:18">
      <c r="A72" s="159"/>
      <c r="B72" s="152">
        <v>45</v>
      </c>
      <c r="C72" s="102" t="s">
        <v>162</v>
      </c>
      <c r="D72" s="44" t="s">
        <v>163</v>
      </c>
      <c r="E72" s="100">
        <v>2.21</v>
      </c>
      <c r="F72" s="43" t="s">
        <v>37</v>
      </c>
      <c r="G72" s="157">
        <v>4002.83</v>
      </c>
      <c r="H72" s="157">
        <v>3554.2</v>
      </c>
      <c r="I72" s="158">
        <v>364.65</v>
      </c>
      <c r="J72" s="158">
        <v>66.3</v>
      </c>
      <c r="K72" s="158">
        <v>17.68</v>
      </c>
      <c r="L72" s="157">
        <v>6555.925</v>
      </c>
      <c r="M72" s="157">
        <v>6555.925</v>
      </c>
      <c r="N72" s="152"/>
      <c r="O72" s="152"/>
      <c r="P72" s="100">
        <v>2553.095</v>
      </c>
      <c r="Q72" s="100" t="s">
        <v>741</v>
      </c>
      <c r="R72" s="100" t="s">
        <v>742</v>
      </c>
    </row>
    <row r="73" ht="17" customHeight="1" spans="1:18">
      <c r="A73" s="159"/>
      <c r="B73" s="152">
        <v>46</v>
      </c>
      <c r="C73" s="102" t="s">
        <v>191</v>
      </c>
      <c r="D73" s="44" t="s">
        <v>192</v>
      </c>
      <c r="E73" s="100">
        <v>12.93</v>
      </c>
      <c r="F73" s="43" t="s">
        <v>44</v>
      </c>
      <c r="G73" s="157">
        <v>5205.8464</v>
      </c>
      <c r="H73" s="157">
        <v>3098.2564</v>
      </c>
      <c r="I73" s="158">
        <v>1680.9</v>
      </c>
      <c r="J73" s="157">
        <v>323.25</v>
      </c>
      <c r="K73" s="158">
        <v>103.44</v>
      </c>
      <c r="L73" s="157">
        <v>6289</v>
      </c>
      <c r="M73" s="157">
        <v>6289</v>
      </c>
      <c r="N73" s="152"/>
      <c r="O73" s="152"/>
      <c r="P73" s="100">
        <v>1083.1536</v>
      </c>
      <c r="Q73" s="100" t="s">
        <v>745</v>
      </c>
      <c r="R73" s="100" t="s">
        <v>746</v>
      </c>
    </row>
    <row r="74" ht="17" customHeight="1" spans="1:18">
      <c r="A74" s="159"/>
      <c r="B74" s="152">
        <v>47</v>
      </c>
      <c r="C74" s="102" t="s">
        <v>749</v>
      </c>
      <c r="D74" s="44" t="s">
        <v>750</v>
      </c>
      <c r="E74" s="100">
        <v>2.2</v>
      </c>
      <c r="F74" s="43" t="s">
        <v>44</v>
      </c>
      <c r="G74" s="157">
        <v>908.6</v>
      </c>
      <c r="H74" s="157">
        <v>561</v>
      </c>
      <c r="I74" s="158">
        <v>286</v>
      </c>
      <c r="J74" s="157">
        <v>44</v>
      </c>
      <c r="K74" s="158">
        <v>17.6</v>
      </c>
      <c r="L74" s="157">
        <v>910.5</v>
      </c>
      <c r="M74" s="157">
        <v>910.5</v>
      </c>
      <c r="N74" s="152"/>
      <c r="O74" s="152"/>
      <c r="P74" s="100">
        <v>1.89999999999998</v>
      </c>
      <c r="Q74" s="100" t="s">
        <v>752</v>
      </c>
      <c r="R74" s="100" t="s">
        <v>753</v>
      </c>
    </row>
    <row r="75" ht="17" customHeight="1" spans="1:18">
      <c r="A75" s="159"/>
      <c r="B75" s="152">
        <v>48</v>
      </c>
      <c r="C75" s="102" t="s">
        <v>197</v>
      </c>
      <c r="D75" s="44" t="s">
        <v>198</v>
      </c>
      <c r="E75" s="100">
        <v>2</v>
      </c>
      <c r="F75" s="43" t="s">
        <v>44</v>
      </c>
      <c r="G75" s="157">
        <v>666</v>
      </c>
      <c r="H75" s="157">
        <v>400</v>
      </c>
      <c r="I75" s="158">
        <v>220</v>
      </c>
      <c r="J75" s="157">
        <v>30</v>
      </c>
      <c r="K75" s="158">
        <v>16</v>
      </c>
      <c r="L75" s="157">
        <v>750</v>
      </c>
      <c r="M75" s="157">
        <v>750</v>
      </c>
      <c r="N75" s="152"/>
      <c r="O75" s="152"/>
      <c r="P75" s="100">
        <v>84</v>
      </c>
      <c r="Q75" s="100" t="s">
        <v>756</v>
      </c>
      <c r="R75" s="100" t="s">
        <v>757</v>
      </c>
    </row>
    <row r="76" ht="17" customHeight="1" spans="1:18">
      <c r="A76" s="159"/>
      <c r="B76" s="152">
        <v>49</v>
      </c>
      <c r="C76" s="102" t="s">
        <v>221</v>
      </c>
      <c r="D76" s="44" t="s">
        <v>222</v>
      </c>
      <c r="E76" s="100">
        <v>2</v>
      </c>
      <c r="F76" s="43" t="s">
        <v>44</v>
      </c>
      <c r="G76" s="157">
        <v>672</v>
      </c>
      <c r="H76" s="157">
        <v>400</v>
      </c>
      <c r="I76" s="158">
        <v>220</v>
      </c>
      <c r="J76" s="157">
        <v>36</v>
      </c>
      <c r="K76" s="158">
        <v>16</v>
      </c>
      <c r="L76" s="157">
        <v>702</v>
      </c>
      <c r="M76" s="157">
        <v>702</v>
      </c>
      <c r="N76" s="152"/>
      <c r="O76" s="152"/>
      <c r="P76" s="100">
        <v>30</v>
      </c>
      <c r="Q76" s="100" t="s">
        <v>760</v>
      </c>
      <c r="R76" s="100" t="s">
        <v>761</v>
      </c>
    </row>
    <row r="77" ht="17" customHeight="1" spans="1:18">
      <c r="A77" s="159"/>
      <c r="B77" s="152">
        <v>50</v>
      </c>
      <c r="C77" s="102" t="s">
        <v>223</v>
      </c>
      <c r="D77" s="44" t="s">
        <v>224</v>
      </c>
      <c r="E77" s="100">
        <v>5.7</v>
      </c>
      <c r="F77" s="43" t="s">
        <v>44</v>
      </c>
      <c r="G77" s="157">
        <v>2062.85</v>
      </c>
      <c r="H77" s="157">
        <v>1200</v>
      </c>
      <c r="I77" s="158">
        <v>684</v>
      </c>
      <c r="J77" s="157">
        <v>133.25</v>
      </c>
      <c r="K77" s="158">
        <v>45.6</v>
      </c>
      <c r="L77" s="157">
        <v>2078.7</v>
      </c>
      <c r="M77" s="157">
        <v>2078.7</v>
      </c>
      <c r="N77" s="152"/>
      <c r="O77" s="152"/>
      <c r="P77" s="100">
        <v>15.8499999999999</v>
      </c>
      <c r="Q77" s="100" t="s">
        <v>765</v>
      </c>
      <c r="R77" s="100" t="s">
        <v>766</v>
      </c>
    </row>
    <row r="78" ht="17" customHeight="1" spans="1:18">
      <c r="A78" s="159"/>
      <c r="B78" s="152">
        <v>51</v>
      </c>
      <c r="C78" s="102" t="s">
        <v>226</v>
      </c>
      <c r="D78" s="44" t="s">
        <v>227</v>
      </c>
      <c r="E78" s="100">
        <v>3.1</v>
      </c>
      <c r="F78" s="43" t="s">
        <v>44</v>
      </c>
      <c r="G78" s="157">
        <v>1125.8</v>
      </c>
      <c r="H78" s="157">
        <v>620</v>
      </c>
      <c r="I78" s="158">
        <v>341</v>
      </c>
      <c r="J78" s="157">
        <v>140</v>
      </c>
      <c r="K78" s="158">
        <v>24.8</v>
      </c>
      <c r="L78" s="157">
        <v>2184</v>
      </c>
      <c r="M78" s="157">
        <v>2184</v>
      </c>
      <c r="N78" s="152"/>
      <c r="O78" s="152"/>
      <c r="P78" s="100">
        <v>1058.2</v>
      </c>
      <c r="Q78" s="100" t="s">
        <v>770</v>
      </c>
      <c r="R78" s="100" t="s">
        <v>771</v>
      </c>
    </row>
    <row r="79" ht="17" customHeight="1" spans="1:18">
      <c r="A79" s="159"/>
      <c r="B79" s="152">
        <v>52</v>
      </c>
      <c r="C79" s="102" t="s">
        <v>229</v>
      </c>
      <c r="D79" s="44" t="s">
        <v>230</v>
      </c>
      <c r="E79" s="100">
        <v>2.13</v>
      </c>
      <c r="F79" s="43" t="s">
        <v>44</v>
      </c>
      <c r="G79" s="157">
        <v>712.485</v>
      </c>
      <c r="H79" s="157">
        <v>426</v>
      </c>
      <c r="I79" s="158">
        <v>234.3</v>
      </c>
      <c r="J79" s="158">
        <v>35.145</v>
      </c>
      <c r="K79" s="158">
        <v>17.04</v>
      </c>
      <c r="L79" s="157">
        <v>753</v>
      </c>
      <c r="M79" s="157">
        <v>753</v>
      </c>
      <c r="N79" s="152"/>
      <c r="O79" s="152"/>
      <c r="P79" s="100">
        <v>40.5150000000001</v>
      </c>
      <c r="Q79" s="100" t="s">
        <v>774</v>
      </c>
      <c r="R79" s="100" t="s">
        <v>775</v>
      </c>
    </row>
    <row r="80" ht="17" customHeight="1" spans="1:18">
      <c r="A80" s="159"/>
      <c r="B80" s="152">
        <v>53</v>
      </c>
      <c r="C80" s="102" t="s">
        <v>231</v>
      </c>
      <c r="D80" s="44" t="s">
        <v>232</v>
      </c>
      <c r="E80" s="100">
        <v>1.86</v>
      </c>
      <c r="F80" s="43" t="s">
        <v>44</v>
      </c>
      <c r="G80" s="157">
        <v>633.23</v>
      </c>
      <c r="H80" s="157">
        <v>372</v>
      </c>
      <c r="I80" s="158">
        <v>204.6</v>
      </c>
      <c r="J80" s="157">
        <v>41.75</v>
      </c>
      <c r="K80" s="158">
        <v>14.88</v>
      </c>
      <c r="L80" s="157">
        <v>660</v>
      </c>
      <c r="M80" s="157">
        <v>660</v>
      </c>
      <c r="N80" s="152"/>
      <c r="O80" s="152"/>
      <c r="P80" s="100">
        <v>26.77</v>
      </c>
      <c r="Q80" s="100" t="s">
        <v>779</v>
      </c>
      <c r="R80" s="100" t="s">
        <v>780</v>
      </c>
    </row>
    <row r="81" ht="36" spans="1:18">
      <c r="A81" s="159"/>
      <c r="B81" s="152">
        <v>54</v>
      </c>
      <c r="C81" s="102" t="s">
        <v>251</v>
      </c>
      <c r="D81" s="44" t="s">
        <v>252</v>
      </c>
      <c r="E81" s="100">
        <v>0.96</v>
      </c>
      <c r="F81" s="43" t="s">
        <v>44</v>
      </c>
      <c r="G81" s="157">
        <v>325.28</v>
      </c>
      <c r="H81" s="157">
        <v>192</v>
      </c>
      <c r="I81" s="158">
        <v>105.6</v>
      </c>
      <c r="J81" s="157">
        <v>20</v>
      </c>
      <c r="K81" s="158">
        <v>7.68</v>
      </c>
      <c r="L81" s="157">
        <v>336</v>
      </c>
      <c r="M81" s="157">
        <v>336</v>
      </c>
      <c r="N81" s="152"/>
      <c r="O81" s="152"/>
      <c r="P81" s="100">
        <v>10.72</v>
      </c>
      <c r="Q81" s="100" t="s">
        <v>782</v>
      </c>
      <c r="R81" s="100" t="s">
        <v>783</v>
      </c>
    </row>
    <row r="82" ht="48" spans="1:18">
      <c r="A82" s="159"/>
      <c r="B82" s="152">
        <v>55</v>
      </c>
      <c r="C82" s="102" t="s">
        <v>256</v>
      </c>
      <c r="D82" s="44" t="s">
        <v>257</v>
      </c>
      <c r="E82" s="100">
        <v>18.67</v>
      </c>
      <c r="F82" s="43" t="s">
        <v>44</v>
      </c>
      <c r="G82" s="157">
        <v>5927.725</v>
      </c>
      <c r="H82" s="163">
        <v>2987.2</v>
      </c>
      <c r="I82" s="157">
        <v>2427.1</v>
      </c>
      <c r="J82" s="158">
        <v>364.065</v>
      </c>
      <c r="K82" s="158">
        <v>149.36</v>
      </c>
      <c r="L82" s="157">
        <v>7281.3</v>
      </c>
      <c r="M82" s="157">
        <v>7281.3</v>
      </c>
      <c r="N82" s="152"/>
      <c r="O82" s="152"/>
      <c r="P82" s="100">
        <v>1353.575</v>
      </c>
      <c r="Q82" s="100" t="s">
        <v>786</v>
      </c>
      <c r="R82" s="100" t="s">
        <v>787</v>
      </c>
    </row>
    <row r="83" ht="17" customHeight="1" spans="1:18">
      <c r="A83" s="159"/>
      <c r="B83" s="152">
        <v>56</v>
      </c>
      <c r="C83" s="102" t="s">
        <v>258</v>
      </c>
      <c r="D83" s="44" t="s">
        <v>259</v>
      </c>
      <c r="E83" s="100">
        <v>2</v>
      </c>
      <c r="F83" s="43" t="s">
        <v>44</v>
      </c>
      <c r="G83" s="157">
        <v>685</v>
      </c>
      <c r="H83" s="163">
        <v>370</v>
      </c>
      <c r="I83" s="158">
        <v>260</v>
      </c>
      <c r="J83" s="158">
        <v>39</v>
      </c>
      <c r="K83" s="158">
        <v>16</v>
      </c>
      <c r="L83" s="157">
        <v>740</v>
      </c>
      <c r="M83" s="157">
        <v>740</v>
      </c>
      <c r="N83" s="152"/>
      <c r="O83" s="152"/>
      <c r="P83" s="100">
        <v>55</v>
      </c>
      <c r="Q83" s="100" t="s">
        <v>790</v>
      </c>
      <c r="R83" s="100" t="s">
        <v>791</v>
      </c>
    </row>
    <row r="84" ht="17" customHeight="1" spans="1:18">
      <c r="A84" s="159"/>
      <c r="B84" s="152">
        <v>57</v>
      </c>
      <c r="C84" s="102" t="s">
        <v>261</v>
      </c>
      <c r="D84" s="44" t="s">
        <v>262</v>
      </c>
      <c r="E84" s="100">
        <v>10.67</v>
      </c>
      <c r="F84" s="43" t="s">
        <v>44</v>
      </c>
      <c r="G84" s="157">
        <v>3654.475</v>
      </c>
      <c r="H84" s="163">
        <v>1973.95</v>
      </c>
      <c r="I84" s="158">
        <v>1387.1</v>
      </c>
      <c r="J84" s="158">
        <v>208.065</v>
      </c>
      <c r="K84" s="158">
        <v>85.36</v>
      </c>
      <c r="L84" s="157">
        <v>3947.9</v>
      </c>
      <c r="M84" s="157">
        <v>3947.9</v>
      </c>
      <c r="N84" s="152"/>
      <c r="O84" s="152"/>
      <c r="P84" s="100">
        <v>293.425</v>
      </c>
      <c r="Q84" s="100" t="s">
        <v>794</v>
      </c>
      <c r="R84" s="100" t="s">
        <v>795</v>
      </c>
    </row>
    <row r="85" ht="60" spans="1:18">
      <c r="A85" s="159"/>
      <c r="B85" s="152">
        <v>58</v>
      </c>
      <c r="C85" s="102" t="s">
        <v>267</v>
      </c>
      <c r="D85" s="44" t="s">
        <v>268</v>
      </c>
      <c r="E85" s="100">
        <v>1.44</v>
      </c>
      <c r="F85" s="43" t="s">
        <v>37</v>
      </c>
      <c r="G85" s="157">
        <v>688.32</v>
      </c>
      <c r="H85" s="158">
        <v>460.8</v>
      </c>
      <c r="I85" s="158">
        <v>180</v>
      </c>
      <c r="J85" s="158">
        <v>36</v>
      </c>
      <c r="K85" s="158">
        <v>11.52</v>
      </c>
      <c r="L85" s="157">
        <v>3707.85</v>
      </c>
      <c r="M85" s="157">
        <v>3707.85</v>
      </c>
      <c r="N85" s="152"/>
      <c r="O85" s="152"/>
      <c r="P85" s="100">
        <v>3019.53</v>
      </c>
      <c r="Q85" s="100" t="s">
        <v>611</v>
      </c>
      <c r="R85" s="100" t="s">
        <v>612</v>
      </c>
    </row>
    <row r="86" ht="60" spans="1:18">
      <c r="A86" s="159"/>
      <c r="B86" s="152">
        <v>59</v>
      </c>
      <c r="C86" s="102" t="s">
        <v>271</v>
      </c>
      <c r="D86" s="44" t="s">
        <v>272</v>
      </c>
      <c r="E86" s="100">
        <v>6.33</v>
      </c>
      <c r="F86" s="43" t="s">
        <v>37</v>
      </c>
      <c r="G86" s="157">
        <v>11818.99</v>
      </c>
      <c r="H86" s="157">
        <v>10534</v>
      </c>
      <c r="I86" s="158">
        <v>1044.45</v>
      </c>
      <c r="J86" s="158">
        <v>189.9</v>
      </c>
      <c r="K86" s="158">
        <v>50.64</v>
      </c>
      <c r="L86" s="157">
        <v>25529.6</v>
      </c>
      <c r="M86" s="157">
        <v>25529.6</v>
      </c>
      <c r="N86" s="152"/>
      <c r="O86" s="152"/>
      <c r="P86" s="100">
        <v>13710.61</v>
      </c>
      <c r="Q86" s="100" t="s">
        <v>661</v>
      </c>
      <c r="R86" s="100" t="s">
        <v>662</v>
      </c>
    </row>
    <row r="87" ht="20" customHeight="1" spans="1:18">
      <c r="A87" s="159"/>
      <c r="B87" s="152">
        <v>60</v>
      </c>
      <c r="C87" s="102" t="s">
        <v>277</v>
      </c>
      <c r="D87" s="44" t="s">
        <v>278</v>
      </c>
      <c r="E87" s="100">
        <v>0.11</v>
      </c>
      <c r="F87" s="43" t="s">
        <v>37</v>
      </c>
      <c r="G87" s="157">
        <v>152.16</v>
      </c>
      <c r="H87" s="157">
        <v>134</v>
      </c>
      <c r="I87" s="157">
        <v>13.98</v>
      </c>
      <c r="J87" s="158">
        <v>3.3</v>
      </c>
      <c r="K87" s="158">
        <v>0.88</v>
      </c>
      <c r="L87" s="157">
        <v>485</v>
      </c>
      <c r="M87" s="157">
        <v>485</v>
      </c>
      <c r="N87" s="152"/>
      <c r="O87" s="152"/>
      <c r="P87" s="100">
        <v>332.84</v>
      </c>
      <c r="Q87" s="100" t="s">
        <v>798</v>
      </c>
      <c r="R87" s="100" t="s">
        <v>799</v>
      </c>
    </row>
    <row r="88" ht="20" customHeight="1" spans="1:18">
      <c r="A88" s="159"/>
      <c r="B88" s="152">
        <v>61</v>
      </c>
      <c r="C88" s="102" t="s">
        <v>285</v>
      </c>
      <c r="D88" s="44" t="s">
        <v>286</v>
      </c>
      <c r="E88" s="100">
        <v>5.93</v>
      </c>
      <c r="F88" s="43" t="s">
        <v>37</v>
      </c>
      <c r="G88" s="157">
        <v>4037.79</v>
      </c>
      <c r="H88" s="157">
        <v>2834</v>
      </c>
      <c r="I88" s="158">
        <v>978.45</v>
      </c>
      <c r="J88" s="158">
        <v>177.9</v>
      </c>
      <c r="K88" s="158">
        <v>47.44</v>
      </c>
      <c r="L88" s="157">
        <v>21698</v>
      </c>
      <c r="M88" s="157">
        <v>21698</v>
      </c>
      <c r="N88" s="152"/>
      <c r="O88" s="152"/>
      <c r="P88" s="100">
        <v>17660.21</v>
      </c>
      <c r="Q88" s="100" t="s">
        <v>802</v>
      </c>
      <c r="R88" s="100" t="s">
        <v>803</v>
      </c>
    </row>
    <row r="89" ht="20" customHeight="1" spans="1:18">
      <c r="A89" s="159"/>
      <c r="B89" s="152">
        <v>62</v>
      </c>
      <c r="C89" s="102" t="s">
        <v>288</v>
      </c>
      <c r="D89" s="44" t="s">
        <v>289</v>
      </c>
      <c r="E89" s="100">
        <v>2.95</v>
      </c>
      <c r="F89" s="43" t="s">
        <v>37</v>
      </c>
      <c r="G89" s="157">
        <v>2108.1</v>
      </c>
      <c r="H89" s="157">
        <v>1406</v>
      </c>
      <c r="I89" s="157">
        <v>590</v>
      </c>
      <c r="J89" s="158">
        <v>88.5</v>
      </c>
      <c r="K89" s="158">
        <v>23.6</v>
      </c>
      <c r="L89" s="157">
        <v>6100</v>
      </c>
      <c r="M89" s="157">
        <v>6100</v>
      </c>
      <c r="N89" s="152"/>
      <c r="O89" s="152"/>
      <c r="P89" s="100">
        <v>3991.9</v>
      </c>
      <c r="Q89" s="100" t="s">
        <v>289</v>
      </c>
      <c r="R89" s="100" t="s">
        <v>806</v>
      </c>
    </row>
    <row r="90" ht="48.75" spans="1:18">
      <c r="A90" s="159"/>
      <c r="B90" s="152">
        <v>63</v>
      </c>
      <c r="C90" s="102" t="s">
        <v>291</v>
      </c>
      <c r="D90" s="44" t="s">
        <v>292</v>
      </c>
      <c r="E90" s="100">
        <v>0.47</v>
      </c>
      <c r="F90" s="43" t="s">
        <v>37</v>
      </c>
      <c r="G90" s="157">
        <v>287.86</v>
      </c>
      <c r="H90" s="157">
        <v>185</v>
      </c>
      <c r="I90" s="157">
        <v>85</v>
      </c>
      <c r="J90" s="158">
        <v>14.1</v>
      </c>
      <c r="K90" s="158">
        <v>3.76</v>
      </c>
      <c r="L90" s="157">
        <v>2132</v>
      </c>
      <c r="M90" s="157">
        <v>2132</v>
      </c>
      <c r="N90" s="152"/>
      <c r="O90" s="152"/>
      <c r="P90" s="100">
        <v>1844.14</v>
      </c>
      <c r="Q90" s="100" t="s">
        <v>809</v>
      </c>
      <c r="R90" s="100" t="s">
        <v>810</v>
      </c>
    </row>
    <row r="91" ht="23" customHeight="1" spans="1:18">
      <c r="A91" s="159"/>
      <c r="B91" s="152">
        <v>64</v>
      </c>
      <c r="C91" s="102" t="s">
        <v>294</v>
      </c>
      <c r="D91" s="44" t="s">
        <v>295</v>
      </c>
      <c r="E91" s="100">
        <v>4</v>
      </c>
      <c r="F91" s="43" t="s">
        <v>37</v>
      </c>
      <c r="G91" s="157">
        <v>6347</v>
      </c>
      <c r="H91" s="157">
        <v>5556</v>
      </c>
      <c r="I91" s="158">
        <v>660</v>
      </c>
      <c r="J91" s="158">
        <v>99</v>
      </c>
      <c r="K91" s="158">
        <v>32</v>
      </c>
      <c r="L91" s="157">
        <v>21000</v>
      </c>
      <c r="M91" s="157">
        <v>21000</v>
      </c>
      <c r="N91" s="152"/>
      <c r="O91" s="152"/>
      <c r="P91" s="100">
        <v>14653</v>
      </c>
      <c r="Q91" s="100" t="s">
        <v>813</v>
      </c>
      <c r="R91" s="100" t="s">
        <v>814</v>
      </c>
    </row>
    <row r="92" ht="48" spans="1:18">
      <c r="A92" s="159"/>
      <c r="B92" s="152">
        <v>65</v>
      </c>
      <c r="C92" s="102" t="s">
        <v>297</v>
      </c>
      <c r="D92" s="44" t="s">
        <v>298</v>
      </c>
      <c r="E92" s="100">
        <v>5.2</v>
      </c>
      <c r="F92" s="43" t="s">
        <v>37</v>
      </c>
      <c r="G92" s="157">
        <v>9401.6</v>
      </c>
      <c r="H92" s="163">
        <v>8424</v>
      </c>
      <c r="I92" s="157">
        <v>780</v>
      </c>
      <c r="J92" s="158">
        <v>156</v>
      </c>
      <c r="K92" s="158">
        <v>41.6</v>
      </c>
      <c r="L92" s="157">
        <v>16640</v>
      </c>
      <c r="M92" s="157">
        <v>16640</v>
      </c>
      <c r="N92" s="152"/>
      <c r="O92" s="152"/>
      <c r="P92" s="100">
        <v>7238.4</v>
      </c>
      <c r="Q92" s="100" t="s">
        <v>817</v>
      </c>
      <c r="R92" s="100" t="s">
        <v>818</v>
      </c>
    </row>
    <row r="93" ht="20" customHeight="1" spans="1:18">
      <c r="A93" s="159"/>
      <c r="B93" s="152">
        <v>66</v>
      </c>
      <c r="C93" s="44" t="s">
        <v>300</v>
      </c>
      <c r="D93" s="44" t="s">
        <v>301</v>
      </c>
      <c r="E93" s="100">
        <v>7.27</v>
      </c>
      <c r="F93" s="44" t="s">
        <v>302</v>
      </c>
      <c r="G93" s="157">
        <v>16475.81</v>
      </c>
      <c r="H93" s="157">
        <v>15000</v>
      </c>
      <c r="I93" s="158">
        <v>1199.55</v>
      </c>
      <c r="J93" s="158">
        <v>218.1</v>
      </c>
      <c r="K93" s="158">
        <v>58.16</v>
      </c>
      <c r="L93" s="157">
        <v>34510.69</v>
      </c>
      <c r="M93" s="157">
        <v>34510.69</v>
      </c>
      <c r="N93" s="152"/>
      <c r="O93" s="152"/>
      <c r="P93" s="100">
        <v>18034.88</v>
      </c>
      <c r="Q93" s="100" t="s">
        <v>821</v>
      </c>
      <c r="R93" s="100" t="s">
        <v>822</v>
      </c>
    </row>
    <row r="94" ht="20" customHeight="1" spans="1:18">
      <c r="A94" s="159"/>
      <c r="B94" s="152">
        <v>67</v>
      </c>
      <c r="C94" s="44" t="s">
        <v>303</v>
      </c>
      <c r="D94" s="44" t="s">
        <v>304</v>
      </c>
      <c r="E94" s="100">
        <v>0.23</v>
      </c>
      <c r="F94" s="43" t="s">
        <v>37</v>
      </c>
      <c r="G94" s="157">
        <v>100.74</v>
      </c>
      <c r="H94" s="157">
        <v>65.55</v>
      </c>
      <c r="I94" s="158">
        <v>28.75</v>
      </c>
      <c r="J94" s="158">
        <v>4.6</v>
      </c>
      <c r="K94" s="158">
        <v>1.84</v>
      </c>
      <c r="L94" s="157">
        <v>396.75</v>
      </c>
      <c r="M94" s="157">
        <v>396.75</v>
      </c>
      <c r="N94" s="152"/>
      <c r="O94" s="152"/>
      <c r="P94" s="100">
        <v>296.01</v>
      </c>
      <c r="Q94" s="100" t="s">
        <v>827</v>
      </c>
      <c r="R94" s="100" t="s">
        <v>828</v>
      </c>
    </row>
    <row r="95" ht="36" spans="1:18">
      <c r="A95" s="159"/>
      <c r="B95" s="152">
        <v>68</v>
      </c>
      <c r="C95" s="44" t="s">
        <v>306</v>
      </c>
      <c r="D95" s="44" t="s">
        <v>307</v>
      </c>
      <c r="E95" s="100">
        <v>0.05</v>
      </c>
      <c r="F95" s="43" t="s">
        <v>37</v>
      </c>
      <c r="G95" s="157">
        <v>21.9</v>
      </c>
      <c r="H95" s="157">
        <v>14.25</v>
      </c>
      <c r="I95" s="158">
        <v>6.25</v>
      </c>
      <c r="J95" s="158">
        <v>1</v>
      </c>
      <c r="K95" s="158">
        <v>0.4</v>
      </c>
      <c r="L95" s="157">
        <v>86.25</v>
      </c>
      <c r="M95" s="157">
        <v>86.25</v>
      </c>
      <c r="N95" s="152"/>
      <c r="O95" s="152"/>
      <c r="P95" s="100">
        <v>64.35</v>
      </c>
      <c r="Q95" s="100" t="s">
        <v>831</v>
      </c>
      <c r="R95" s="100" t="s">
        <v>832</v>
      </c>
    </row>
    <row r="96" ht="48" spans="1:18">
      <c r="A96" s="159"/>
      <c r="B96" s="152">
        <v>69</v>
      </c>
      <c r="C96" s="44" t="s">
        <v>310</v>
      </c>
      <c r="D96" s="44" t="s">
        <v>311</v>
      </c>
      <c r="E96" s="100">
        <v>3.46</v>
      </c>
      <c r="F96" s="43" t="s">
        <v>37</v>
      </c>
      <c r="G96" s="157">
        <v>1515.48</v>
      </c>
      <c r="H96" s="157">
        <v>986.1</v>
      </c>
      <c r="I96" s="158">
        <v>432.5</v>
      </c>
      <c r="J96" s="158">
        <v>69.2</v>
      </c>
      <c r="K96" s="158">
        <v>27.68</v>
      </c>
      <c r="L96" s="157">
        <v>4203.9</v>
      </c>
      <c r="M96" s="157">
        <v>4203.9</v>
      </c>
      <c r="N96" s="152"/>
      <c r="O96" s="152"/>
      <c r="P96" s="100">
        <v>2688.42</v>
      </c>
      <c r="Q96" s="100" t="s">
        <v>835</v>
      </c>
      <c r="R96" s="100" t="s">
        <v>836</v>
      </c>
    </row>
    <row r="97" ht="48" spans="1:18">
      <c r="A97" s="159"/>
      <c r="B97" s="152">
        <v>70</v>
      </c>
      <c r="C97" s="44" t="s">
        <v>313</v>
      </c>
      <c r="D97" s="44" t="s">
        <v>314</v>
      </c>
      <c r="E97" s="100">
        <v>1.36</v>
      </c>
      <c r="F97" s="43" t="s">
        <v>37</v>
      </c>
      <c r="G97" s="157">
        <v>595.68</v>
      </c>
      <c r="H97" s="157">
        <v>387.6</v>
      </c>
      <c r="I97" s="158">
        <v>170</v>
      </c>
      <c r="J97" s="158">
        <v>27.2</v>
      </c>
      <c r="K97" s="158">
        <v>10.88</v>
      </c>
      <c r="L97" s="157">
        <v>1652.4</v>
      </c>
      <c r="M97" s="157">
        <v>1652.4</v>
      </c>
      <c r="N97" s="152"/>
      <c r="O97" s="152"/>
      <c r="P97" s="100">
        <v>1056.72</v>
      </c>
      <c r="Q97" s="100" t="s">
        <v>839</v>
      </c>
      <c r="R97" s="100" t="s">
        <v>840</v>
      </c>
    </row>
    <row r="98" ht="48" spans="1:18">
      <c r="A98" s="159"/>
      <c r="B98" s="152">
        <v>71</v>
      </c>
      <c r="C98" s="44" t="s">
        <v>316</v>
      </c>
      <c r="D98" s="44" t="s">
        <v>317</v>
      </c>
      <c r="E98" s="100">
        <v>3.08</v>
      </c>
      <c r="F98" s="43" t="s">
        <v>37</v>
      </c>
      <c r="G98" s="157">
        <v>1349.04</v>
      </c>
      <c r="H98" s="157">
        <v>877.8</v>
      </c>
      <c r="I98" s="158">
        <v>385</v>
      </c>
      <c r="J98" s="158">
        <v>61.6</v>
      </c>
      <c r="K98" s="158">
        <v>24.64</v>
      </c>
      <c r="L98" s="157">
        <v>3742.2</v>
      </c>
      <c r="M98" s="157">
        <v>3742.2</v>
      </c>
      <c r="N98" s="152"/>
      <c r="O98" s="152"/>
      <c r="P98" s="100">
        <v>2393.16</v>
      </c>
      <c r="Q98" s="100" t="s">
        <v>843</v>
      </c>
      <c r="R98" s="100" t="s">
        <v>844</v>
      </c>
    </row>
    <row r="99" ht="60" spans="1:18">
      <c r="A99" s="159"/>
      <c r="B99" s="152">
        <v>72</v>
      </c>
      <c r="C99" s="44" t="s">
        <v>319</v>
      </c>
      <c r="D99" s="44" t="s">
        <v>320</v>
      </c>
      <c r="E99" s="102">
        <v>0.52</v>
      </c>
      <c r="F99" s="32" t="s">
        <v>302</v>
      </c>
      <c r="G99" s="157">
        <v>227.76</v>
      </c>
      <c r="H99" s="157">
        <v>148.2</v>
      </c>
      <c r="I99" s="158">
        <v>65</v>
      </c>
      <c r="J99" s="158">
        <v>10.4</v>
      </c>
      <c r="K99" s="158">
        <v>4.16</v>
      </c>
      <c r="L99" s="157">
        <v>631.8</v>
      </c>
      <c r="M99" s="157">
        <v>631.8</v>
      </c>
      <c r="N99" s="152"/>
      <c r="O99" s="152"/>
      <c r="P99" s="100">
        <v>404.04</v>
      </c>
      <c r="Q99" s="100" t="s">
        <v>847</v>
      </c>
      <c r="R99" s="100" t="s">
        <v>848</v>
      </c>
    </row>
    <row r="100" ht="19" customHeight="1" spans="1:18">
      <c r="A100" s="159"/>
      <c r="B100" s="152">
        <v>73</v>
      </c>
      <c r="C100" s="44" t="s">
        <v>322</v>
      </c>
      <c r="D100" s="44" t="s">
        <v>323</v>
      </c>
      <c r="E100" s="102">
        <v>0.85</v>
      </c>
      <c r="F100" s="44" t="s">
        <v>44</v>
      </c>
      <c r="G100" s="157">
        <v>268.6</v>
      </c>
      <c r="H100" s="157">
        <v>175.1</v>
      </c>
      <c r="I100" s="158">
        <v>72.25</v>
      </c>
      <c r="J100" s="158">
        <v>17</v>
      </c>
      <c r="K100" s="158">
        <v>4.25</v>
      </c>
      <c r="L100" s="157">
        <v>420.75</v>
      </c>
      <c r="M100" s="157">
        <v>420.75</v>
      </c>
      <c r="N100" s="152"/>
      <c r="O100" s="152"/>
      <c r="P100" s="100">
        <v>152.15</v>
      </c>
      <c r="Q100" s="100" t="s">
        <v>851</v>
      </c>
      <c r="R100" s="100" t="s">
        <v>852</v>
      </c>
    </row>
    <row r="101" ht="19" customHeight="1" spans="1:18">
      <c r="A101" s="159"/>
      <c r="B101" s="152">
        <v>74</v>
      </c>
      <c r="C101" s="44" t="s">
        <v>325</v>
      </c>
      <c r="D101" s="44" t="s">
        <v>326</v>
      </c>
      <c r="E101" s="102">
        <v>31.18</v>
      </c>
      <c r="F101" s="44" t="s">
        <v>44</v>
      </c>
      <c r="G101" s="157">
        <v>9852.88</v>
      </c>
      <c r="H101" s="157">
        <v>6423.08</v>
      </c>
      <c r="I101" s="158">
        <v>2650.3</v>
      </c>
      <c r="J101" s="158">
        <v>623.6</v>
      </c>
      <c r="K101" s="158">
        <v>155.9</v>
      </c>
      <c r="L101" s="157">
        <v>15434.1</v>
      </c>
      <c r="M101" s="157">
        <v>15434.1</v>
      </c>
      <c r="N101" s="152"/>
      <c r="O101" s="152"/>
      <c r="P101" s="100">
        <v>5581.22</v>
      </c>
      <c r="Q101" s="100" t="s">
        <v>854</v>
      </c>
      <c r="R101" s="100" t="s">
        <v>855</v>
      </c>
    </row>
    <row r="102" ht="19" customHeight="1" spans="1:18">
      <c r="A102" s="159"/>
      <c r="B102" s="152">
        <v>75</v>
      </c>
      <c r="C102" s="44" t="s">
        <v>328</v>
      </c>
      <c r="D102" s="44" t="s">
        <v>329</v>
      </c>
      <c r="E102" s="102">
        <v>0.87</v>
      </c>
      <c r="F102" s="44" t="s">
        <v>44</v>
      </c>
      <c r="G102" s="157">
        <v>274.92</v>
      </c>
      <c r="H102" s="157">
        <v>179.22</v>
      </c>
      <c r="I102" s="158">
        <v>73.95</v>
      </c>
      <c r="J102" s="158">
        <v>17.4</v>
      </c>
      <c r="K102" s="158">
        <v>4.35</v>
      </c>
      <c r="L102" s="157">
        <v>430.65</v>
      </c>
      <c r="M102" s="157">
        <v>430.65</v>
      </c>
      <c r="N102" s="152"/>
      <c r="O102" s="152"/>
      <c r="P102" s="100">
        <v>155.73</v>
      </c>
      <c r="Q102" s="100" t="s">
        <v>857</v>
      </c>
      <c r="R102" s="100" t="s">
        <v>858</v>
      </c>
    </row>
    <row r="103" ht="24" spans="1:18">
      <c r="A103" s="159"/>
      <c r="B103" s="152">
        <v>76</v>
      </c>
      <c r="C103" s="44" t="s">
        <v>331</v>
      </c>
      <c r="D103" s="44" t="s">
        <v>332</v>
      </c>
      <c r="E103" s="102">
        <v>2.29</v>
      </c>
      <c r="F103" s="44" t="s">
        <v>44</v>
      </c>
      <c r="G103" s="157">
        <v>723.64</v>
      </c>
      <c r="H103" s="157">
        <v>471.74</v>
      </c>
      <c r="I103" s="158">
        <v>194.65</v>
      </c>
      <c r="J103" s="158">
        <v>45.8</v>
      </c>
      <c r="K103" s="158">
        <v>11.45</v>
      </c>
      <c r="L103" s="157">
        <v>1030.5</v>
      </c>
      <c r="M103" s="157">
        <v>1030.5</v>
      </c>
      <c r="N103" s="152"/>
      <c r="O103" s="152"/>
      <c r="P103" s="100">
        <v>306.86</v>
      </c>
      <c r="Q103" s="100" t="s">
        <v>860</v>
      </c>
      <c r="R103" s="100" t="s">
        <v>861</v>
      </c>
    </row>
    <row r="104" ht="20" customHeight="1" spans="1:18">
      <c r="A104" s="159"/>
      <c r="B104" s="152">
        <v>77</v>
      </c>
      <c r="C104" s="44" t="s">
        <v>863</v>
      </c>
      <c r="D104" s="44" t="s">
        <v>864</v>
      </c>
      <c r="E104" s="102">
        <v>4</v>
      </c>
      <c r="F104" s="43" t="s">
        <v>37</v>
      </c>
      <c r="G104" s="157">
        <v>2072</v>
      </c>
      <c r="H104" s="157">
        <v>1260</v>
      </c>
      <c r="I104" s="158">
        <v>660</v>
      </c>
      <c r="J104" s="158">
        <v>120</v>
      </c>
      <c r="K104" s="158">
        <v>32</v>
      </c>
      <c r="L104" s="157">
        <v>2440</v>
      </c>
      <c r="M104" s="157">
        <v>2440</v>
      </c>
      <c r="N104" s="152"/>
      <c r="O104" s="152"/>
      <c r="P104" s="100">
        <v>368</v>
      </c>
      <c r="Q104" s="100" t="s">
        <v>867</v>
      </c>
      <c r="R104" s="100" t="s">
        <v>868</v>
      </c>
    </row>
    <row r="105" ht="20" customHeight="1" spans="1:18">
      <c r="A105" s="159"/>
      <c r="B105" s="152">
        <v>78</v>
      </c>
      <c r="C105" s="44" t="s">
        <v>870</v>
      </c>
      <c r="D105" s="44" t="s">
        <v>871</v>
      </c>
      <c r="E105" s="102">
        <v>3.87</v>
      </c>
      <c r="F105" s="43" t="s">
        <v>37</v>
      </c>
      <c r="G105" s="157">
        <v>2004.66</v>
      </c>
      <c r="H105" s="157">
        <v>1219.05</v>
      </c>
      <c r="I105" s="158">
        <v>638.55</v>
      </c>
      <c r="J105" s="158">
        <v>116.1</v>
      </c>
      <c r="K105" s="158">
        <v>30.96</v>
      </c>
      <c r="L105" s="157">
        <v>4702.05</v>
      </c>
      <c r="M105" s="157">
        <v>4702.05</v>
      </c>
      <c r="N105" s="152"/>
      <c r="O105" s="152"/>
      <c r="P105" s="100">
        <v>2697.39</v>
      </c>
      <c r="Q105" s="100" t="s">
        <v>873</v>
      </c>
      <c r="R105" s="100" t="s">
        <v>874</v>
      </c>
    </row>
    <row r="106" ht="60" spans="1:18">
      <c r="A106" s="159"/>
      <c r="B106" s="152">
        <v>79</v>
      </c>
      <c r="C106" s="44" t="s">
        <v>877</v>
      </c>
      <c r="D106" s="44" t="s">
        <v>878</v>
      </c>
      <c r="E106" s="102">
        <v>4</v>
      </c>
      <c r="F106" s="43" t="s">
        <v>37</v>
      </c>
      <c r="G106" s="157">
        <v>2072</v>
      </c>
      <c r="H106" s="157">
        <v>1260</v>
      </c>
      <c r="I106" s="158">
        <v>660</v>
      </c>
      <c r="J106" s="158">
        <v>120</v>
      </c>
      <c r="K106" s="158">
        <v>32</v>
      </c>
      <c r="L106" s="157">
        <v>4860</v>
      </c>
      <c r="M106" s="157">
        <v>4860</v>
      </c>
      <c r="N106" s="152"/>
      <c r="O106" s="152"/>
      <c r="P106" s="100">
        <v>2788</v>
      </c>
      <c r="Q106" s="100" t="s">
        <v>880</v>
      </c>
      <c r="R106" s="100" t="s">
        <v>881</v>
      </c>
    </row>
    <row r="107" ht="72" spans="1:18">
      <c r="A107" s="159"/>
      <c r="B107" s="152">
        <v>80</v>
      </c>
      <c r="C107" s="44" t="s">
        <v>883</v>
      </c>
      <c r="D107" s="44" t="s">
        <v>884</v>
      </c>
      <c r="E107" s="102">
        <v>8</v>
      </c>
      <c r="F107" s="43" t="s">
        <v>37</v>
      </c>
      <c r="G107" s="157">
        <v>4144</v>
      </c>
      <c r="H107" s="157">
        <v>2520</v>
      </c>
      <c r="I107" s="158">
        <v>1320</v>
      </c>
      <c r="J107" s="158">
        <v>240</v>
      </c>
      <c r="K107" s="158">
        <v>64</v>
      </c>
      <c r="L107" s="157">
        <v>9720</v>
      </c>
      <c r="M107" s="157">
        <v>9720</v>
      </c>
      <c r="N107" s="152"/>
      <c r="O107" s="152"/>
      <c r="P107" s="100">
        <v>5576</v>
      </c>
      <c r="Q107" s="100" t="s">
        <v>886</v>
      </c>
      <c r="R107" s="100" t="s">
        <v>804</v>
      </c>
    </row>
    <row r="108" ht="22" customHeight="1" spans="1:18">
      <c r="A108" s="159"/>
      <c r="B108" s="152">
        <v>81</v>
      </c>
      <c r="C108" s="44" t="s">
        <v>888</v>
      </c>
      <c r="D108" s="44" t="s">
        <v>889</v>
      </c>
      <c r="E108" s="102">
        <v>0.62</v>
      </c>
      <c r="F108" s="43" t="s">
        <v>37</v>
      </c>
      <c r="G108" s="157">
        <v>321.16</v>
      </c>
      <c r="H108" s="157">
        <v>195.3</v>
      </c>
      <c r="I108" s="158">
        <v>102.3</v>
      </c>
      <c r="J108" s="158">
        <v>18.6</v>
      </c>
      <c r="K108" s="158">
        <v>4.96</v>
      </c>
      <c r="L108" s="157">
        <v>1069.5</v>
      </c>
      <c r="M108" s="157">
        <v>1069.5</v>
      </c>
      <c r="N108" s="152"/>
      <c r="O108" s="152"/>
      <c r="P108" s="100">
        <v>748.34</v>
      </c>
      <c r="Q108" s="100" t="s">
        <v>891</v>
      </c>
      <c r="R108" s="100" t="s">
        <v>892</v>
      </c>
    </row>
    <row r="109" ht="48" spans="1:18">
      <c r="A109" s="159"/>
      <c r="B109" s="152">
        <v>82</v>
      </c>
      <c r="C109" s="44" t="s">
        <v>894</v>
      </c>
      <c r="D109" s="44" t="s">
        <v>895</v>
      </c>
      <c r="E109" s="102">
        <v>37.99</v>
      </c>
      <c r="F109" s="43" t="s">
        <v>44</v>
      </c>
      <c r="G109" s="157">
        <v>12764.64</v>
      </c>
      <c r="H109" s="157">
        <v>8585.74</v>
      </c>
      <c r="I109" s="158">
        <v>3229.15</v>
      </c>
      <c r="J109" s="158">
        <v>759.8</v>
      </c>
      <c r="K109" s="158">
        <v>189.95</v>
      </c>
      <c r="L109" s="157">
        <v>18425.15</v>
      </c>
      <c r="M109" s="157">
        <v>18425.15</v>
      </c>
      <c r="N109" s="152"/>
      <c r="O109" s="152"/>
      <c r="P109" s="100">
        <v>5660.51</v>
      </c>
      <c r="Q109" s="100" t="s">
        <v>897</v>
      </c>
      <c r="R109" s="100" t="s">
        <v>898</v>
      </c>
    </row>
    <row r="110" ht="48" spans="1:18">
      <c r="A110" s="159"/>
      <c r="B110" s="152">
        <v>83</v>
      </c>
      <c r="C110" s="44" t="s">
        <v>900</v>
      </c>
      <c r="D110" s="44" t="s">
        <v>901</v>
      </c>
      <c r="E110" s="102">
        <v>4.85</v>
      </c>
      <c r="F110" s="43" t="s">
        <v>44</v>
      </c>
      <c r="G110" s="157">
        <v>1629.6</v>
      </c>
      <c r="H110" s="157">
        <v>1096.1</v>
      </c>
      <c r="I110" s="158">
        <v>412.25</v>
      </c>
      <c r="J110" s="158">
        <v>97</v>
      </c>
      <c r="K110" s="158">
        <v>24.25</v>
      </c>
      <c r="L110" s="157">
        <v>1891.5</v>
      </c>
      <c r="M110" s="157">
        <v>1891.5</v>
      </c>
      <c r="N110" s="152"/>
      <c r="O110" s="152"/>
      <c r="P110" s="100">
        <v>261.9</v>
      </c>
      <c r="Q110" s="100" t="s">
        <v>903</v>
      </c>
      <c r="R110" s="100" t="s">
        <v>904</v>
      </c>
    </row>
    <row r="111" ht="15" customHeight="1" spans="1:18">
      <c r="A111" s="159"/>
      <c r="B111" s="152">
        <v>84</v>
      </c>
      <c r="C111" s="105" t="s">
        <v>907</v>
      </c>
      <c r="D111" s="44" t="s">
        <v>908</v>
      </c>
      <c r="E111" s="102">
        <v>0.18</v>
      </c>
      <c r="F111" s="44" t="s">
        <v>158</v>
      </c>
      <c r="G111" s="157">
        <v>107.54</v>
      </c>
      <c r="H111" s="157">
        <v>71</v>
      </c>
      <c r="I111" s="158">
        <v>29.7</v>
      </c>
      <c r="J111" s="158">
        <v>5.4</v>
      </c>
      <c r="K111" s="158">
        <v>1.44</v>
      </c>
      <c r="L111" s="157">
        <v>367.03</v>
      </c>
      <c r="M111" s="157">
        <v>367.03</v>
      </c>
      <c r="N111" s="152"/>
      <c r="O111" s="152"/>
      <c r="P111" s="100">
        <v>259.49</v>
      </c>
      <c r="Q111" s="100" t="s">
        <v>910</v>
      </c>
      <c r="R111" s="100" t="s">
        <v>911</v>
      </c>
    </row>
    <row r="112" ht="15" customHeight="1" spans="1:18">
      <c r="A112" s="159"/>
      <c r="B112" s="152">
        <v>85</v>
      </c>
      <c r="C112" s="102" t="s">
        <v>65</v>
      </c>
      <c r="D112" s="44" t="s">
        <v>66</v>
      </c>
      <c r="E112" s="102">
        <v>16.07</v>
      </c>
      <c r="F112" s="43" t="s">
        <v>69</v>
      </c>
      <c r="G112" s="157">
        <v>8236.7075</v>
      </c>
      <c r="H112" s="157">
        <v>5047</v>
      </c>
      <c r="I112" s="158">
        <v>2661.45</v>
      </c>
      <c r="J112" s="158">
        <v>399.2175</v>
      </c>
      <c r="K112" s="158">
        <v>129.04</v>
      </c>
      <c r="L112" s="157">
        <v>15388.02</v>
      </c>
      <c r="M112" s="157">
        <v>15388.02</v>
      </c>
      <c r="N112" s="152"/>
      <c r="O112" s="152"/>
      <c r="P112" s="100">
        <v>7151.3125</v>
      </c>
      <c r="Q112" s="100" t="s">
        <v>914</v>
      </c>
      <c r="R112" s="100" t="s">
        <v>915</v>
      </c>
    </row>
    <row r="113" ht="36" spans="1:18">
      <c r="A113" s="159"/>
      <c r="B113" s="152">
        <v>86</v>
      </c>
      <c r="C113" s="102" t="s">
        <v>71</v>
      </c>
      <c r="D113" s="44" t="s">
        <v>72</v>
      </c>
      <c r="E113" s="102">
        <v>16.74</v>
      </c>
      <c r="F113" s="43" t="s">
        <v>69</v>
      </c>
      <c r="G113" s="157">
        <v>8213.4</v>
      </c>
      <c r="H113" s="157">
        <v>4284</v>
      </c>
      <c r="I113" s="157">
        <v>3300</v>
      </c>
      <c r="J113" s="158">
        <v>495</v>
      </c>
      <c r="K113" s="158">
        <v>134.4</v>
      </c>
      <c r="L113" s="157">
        <v>13708.8</v>
      </c>
      <c r="M113" s="157">
        <v>13708.8</v>
      </c>
      <c r="N113" s="152"/>
      <c r="O113" s="152"/>
      <c r="P113" s="100">
        <v>5495.4</v>
      </c>
      <c r="Q113" s="100" t="s">
        <v>917</v>
      </c>
      <c r="R113" s="100" t="s">
        <v>918</v>
      </c>
    </row>
    <row r="114" ht="36" spans="1:18">
      <c r="A114" s="159"/>
      <c r="B114" s="152">
        <v>87</v>
      </c>
      <c r="C114" s="102" t="s">
        <v>75</v>
      </c>
      <c r="D114" s="44" t="s">
        <v>76</v>
      </c>
      <c r="E114" s="100">
        <v>7.47</v>
      </c>
      <c r="F114" s="43" t="s">
        <v>78</v>
      </c>
      <c r="G114" s="157">
        <v>3681.86</v>
      </c>
      <c r="H114" s="157">
        <v>1904</v>
      </c>
      <c r="I114" s="157">
        <v>1494</v>
      </c>
      <c r="J114" s="158">
        <v>224.1</v>
      </c>
      <c r="K114" s="158">
        <v>59.76</v>
      </c>
      <c r="L114" s="157">
        <v>7260.84</v>
      </c>
      <c r="M114" s="157">
        <v>7260.84</v>
      </c>
      <c r="N114" s="152"/>
      <c r="O114" s="152"/>
      <c r="P114" s="100">
        <v>3578.98</v>
      </c>
      <c r="Q114" s="100" t="s">
        <v>920</v>
      </c>
      <c r="R114" s="100" t="s">
        <v>921</v>
      </c>
    </row>
    <row r="115" ht="72" spans="1:18">
      <c r="A115" s="159"/>
      <c r="B115" s="152">
        <v>88</v>
      </c>
      <c r="C115" s="102" t="s">
        <v>923</v>
      </c>
      <c r="D115" s="44" t="s">
        <v>924</v>
      </c>
      <c r="E115" s="100">
        <v>1.344</v>
      </c>
      <c r="F115" s="43" t="s">
        <v>184</v>
      </c>
      <c r="G115" s="157">
        <v>669.312</v>
      </c>
      <c r="H115" s="163">
        <v>416.64</v>
      </c>
      <c r="I115" s="157">
        <v>201.6</v>
      </c>
      <c r="J115" s="158">
        <v>40.32</v>
      </c>
      <c r="K115" s="158">
        <v>10.752</v>
      </c>
      <c r="L115" s="157">
        <v>0</v>
      </c>
      <c r="M115" s="157">
        <v>0</v>
      </c>
      <c r="N115" s="152"/>
      <c r="O115" s="152"/>
      <c r="P115" s="61" t="s">
        <v>392</v>
      </c>
      <c r="Q115" s="100" t="s">
        <v>926</v>
      </c>
      <c r="R115" s="100" t="s">
        <v>927</v>
      </c>
    </row>
    <row r="116" ht="48" spans="1:18">
      <c r="A116" s="159"/>
      <c r="B116" s="152">
        <v>89</v>
      </c>
      <c r="C116" s="102" t="s">
        <v>929</v>
      </c>
      <c r="D116" s="44" t="s">
        <v>930</v>
      </c>
      <c r="E116" s="100">
        <v>3.33</v>
      </c>
      <c r="F116" s="43" t="s">
        <v>184</v>
      </c>
      <c r="G116" s="157">
        <v>1660</v>
      </c>
      <c r="H116" s="163">
        <v>1033.33333333333</v>
      </c>
      <c r="I116" s="157">
        <v>500</v>
      </c>
      <c r="J116" s="158">
        <v>100</v>
      </c>
      <c r="K116" s="158">
        <v>26.6666666666667</v>
      </c>
      <c r="L116" s="157">
        <v>0</v>
      </c>
      <c r="M116" s="157">
        <v>0</v>
      </c>
      <c r="N116" s="152"/>
      <c r="O116" s="152"/>
      <c r="P116" s="61" t="s">
        <v>392</v>
      </c>
      <c r="Q116" s="100" t="s">
        <v>931</v>
      </c>
      <c r="R116" s="100" t="s">
        <v>932</v>
      </c>
    </row>
    <row r="117" ht="48" spans="1:18">
      <c r="A117" s="159"/>
      <c r="B117" s="152">
        <v>90</v>
      </c>
      <c r="C117" s="102" t="s">
        <v>934</v>
      </c>
      <c r="D117" s="44" t="s">
        <v>935</v>
      </c>
      <c r="E117" s="100">
        <v>0.177333333333333</v>
      </c>
      <c r="F117" s="43" t="s">
        <v>184</v>
      </c>
      <c r="G117" s="157">
        <v>88.312</v>
      </c>
      <c r="H117" s="163">
        <v>54.9733333333333</v>
      </c>
      <c r="I117" s="157">
        <v>26.6</v>
      </c>
      <c r="J117" s="158">
        <v>5.32</v>
      </c>
      <c r="K117" s="158">
        <v>1.41866666666667</v>
      </c>
      <c r="L117" s="157">
        <v>0</v>
      </c>
      <c r="M117" s="157">
        <v>0</v>
      </c>
      <c r="N117" s="152"/>
      <c r="O117" s="152"/>
      <c r="P117" s="61" t="s">
        <v>392</v>
      </c>
      <c r="Q117" s="100" t="s">
        <v>936</v>
      </c>
      <c r="R117" s="100" t="s">
        <v>937</v>
      </c>
    </row>
    <row r="118" ht="48" spans="1:18">
      <c r="A118" s="164"/>
      <c r="B118" s="152">
        <v>91</v>
      </c>
      <c r="C118" s="102" t="s">
        <v>939</v>
      </c>
      <c r="D118" s="44" t="s">
        <v>940</v>
      </c>
      <c r="E118" s="100">
        <v>2.33</v>
      </c>
      <c r="F118" s="43" t="s">
        <v>941</v>
      </c>
      <c r="G118" s="157">
        <v>789.87</v>
      </c>
      <c r="H118" s="157">
        <v>466</v>
      </c>
      <c r="I118" s="158">
        <v>256.3</v>
      </c>
      <c r="J118" s="157">
        <v>48.93</v>
      </c>
      <c r="K118" s="158">
        <v>18.64</v>
      </c>
      <c r="L118" s="157">
        <v>838.8</v>
      </c>
      <c r="M118" s="157">
        <v>838.8</v>
      </c>
      <c r="N118" s="152"/>
      <c r="O118" s="152"/>
      <c r="P118" s="100">
        <v>48.9300000000002</v>
      </c>
      <c r="Q118" s="100" t="s">
        <v>942</v>
      </c>
      <c r="R118" s="100" t="s">
        <v>943</v>
      </c>
    </row>
    <row r="119" spans="1:18">
      <c r="A119" s="165"/>
      <c r="B119" s="152"/>
      <c r="C119" s="166"/>
      <c r="D119" s="107"/>
      <c r="E119" s="108">
        <v>441.591333333333</v>
      </c>
      <c r="F119" s="108"/>
      <c r="G119" s="108">
        <v>247966.7709</v>
      </c>
      <c r="H119" s="108">
        <v>177750.649066667</v>
      </c>
      <c r="I119" s="108">
        <v>56960.986</v>
      </c>
      <c r="J119" s="108">
        <v>10008.5485</v>
      </c>
      <c r="K119" s="108">
        <v>3246.58733333333</v>
      </c>
      <c r="L119" s="108">
        <v>443319.155</v>
      </c>
      <c r="M119" s="108">
        <v>443319.155</v>
      </c>
      <c r="N119" s="108">
        <v>0</v>
      </c>
      <c r="O119" s="108">
        <v>0</v>
      </c>
      <c r="P119" s="108">
        <v>197770.0081</v>
      </c>
      <c r="Q119" s="150"/>
      <c r="R119" s="150"/>
    </row>
    <row r="120" spans="1:18">
      <c r="A120" s="148" t="s">
        <v>8</v>
      </c>
      <c r="B120" s="152"/>
      <c r="C120" s="166"/>
      <c r="D120" s="166"/>
      <c r="E120" s="167">
        <v>588.721333333333</v>
      </c>
      <c r="F120" s="166"/>
      <c r="G120" s="167">
        <v>328707.7959</v>
      </c>
      <c r="H120" s="167">
        <v>228341.499066667</v>
      </c>
      <c r="I120" s="167">
        <v>82698.586</v>
      </c>
      <c r="J120" s="167">
        <v>13236.2335</v>
      </c>
      <c r="K120" s="167">
        <v>4431.47733333333</v>
      </c>
      <c r="L120" s="167">
        <v>665152.15</v>
      </c>
      <c r="M120" s="167">
        <v>665152.15</v>
      </c>
      <c r="N120" s="167"/>
      <c r="O120" s="167"/>
      <c r="P120" s="167">
        <v>338861.9781</v>
      </c>
      <c r="Q120" s="150"/>
      <c r="R120" s="150"/>
    </row>
  </sheetData>
  <mergeCells count="12">
    <mergeCell ref="A1:R1"/>
    <mergeCell ref="B2:P2"/>
    <mergeCell ref="C3:F3"/>
    <mergeCell ref="G3:K3"/>
    <mergeCell ref="L3:O3"/>
    <mergeCell ref="Q3:R3"/>
    <mergeCell ref="A120:B120"/>
    <mergeCell ref="A3:A4"/>
    <mergeCell ref="A5:A27"/>
    <mergeCell ref="A28:A118"/>
    <mergeCell ref="B3:B4"/>
    <mergeCell ref="P3:P4"/>
  </mergeCells>
  <conditionalFormatting sqref="D111">
    <cfRule type="duplicateValues" dxfId="0" priority="3"/>
  </conditionalFormatting>
  <conditionalFormatting sqref="C5:C118">
    <cfRule type="duplicateValues" dxfId="0" priority="4"/>
  </conditionalFormatting>
  <conditionalFormatting sqref="D94:D110">
    <cfRule type="duplicateValues" dxfId="0" priority="2"/>
  </conditionalFormatting>
  <conditionalFormatting sqref="E112:E113">
    <cfRule type="duplicateValues" dxfId="0" priority="1"/>
  </conditionalFormatting>
  <pageMargins left="0.751388888888889" right="0.751388888888889" top="1" bottom="1" header="0.5" footer="0.5"/>
  <pageSetup paperSize="9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22"/>
  <sheetViews>
    <sheetView zoomScale="70" zoomScaleNormal="70" topLeftCell="A105" workbookViewId="0">
      <selection activeCell="K125" sqref="K125"/>
    </sheetView>
  </sheetViews>
  <sheetFormatPr defaultColWidth="9" defaultRowHeight="13.5"/>
  <cols>
    <col min="1" max="1" width="6.125" style="23" customWidth="1"/>
    <col min="2" max="2" width="13.25" style="23" customWidth="1"/>
    <col min="3" max="3" width="13.3833333333333" style="23" customWidth="1"/>
    <col min="4" max="4" width="17.25" style="23" customWidth="1"/>
    <col min="5" max="5" width="8.375" style="120" customWidth="1"/>
    <col min="6" max="6" width="9.625" style="23" customWidth="1"/>
    <col min="7" max="7" width="11.125" style="23" customWidth="1"/>
    <col min="8" max="8" width="10.125" style="23" customWidth="1"/>
    <col min="9" max="9" width="10.875" style="23" customWidth="1"/>
    <col min="10" max="10" width="11.5" style="121" customWidth="1"/>
    <col min="11" max="11" width="12.375" style="121" customWidth="1"/>
    <col min="12" max="12" width="9.75" style="23" customWidth="1"/>
    <col min="13" max="16384" width="9" style="23"/>
  </cols>
  <sheetData>
    <row r="1" ht="20.1" customHeight="1" spans="1:12">
      <c r="A1" s="24" t="s">
        <v>976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1:12">
      <c r="K2" s="25" t="s">
        <v>516</v>
      </c>
      <c r="L2" s="25"/>
    </row>
    <row r="3" ht="18" customHeight="1" spans="1:12">
      <c r="A3" s="72" t="s">
        <v>24</v>
      </c>
      <c r="B3" s="72" t="s">
        <v>977</v>
      </c>
      <c r="C3" s="72"/>
      <c r="D3" s="72"/>
      <c r="E3" s="72"/>
      <c r="F3" s="72"/>
      <c r="G3" s="72" t="s">
        <v>978</v>
      </c>
      <c r="H3" s="72"/>
      <c r="I3" s="72"/>
      <c r="J3" s="128" t="s">
        <v>979</v>
      </c>
      <c r="K3" s="128"/>
      <c r="L3" s="80" t="s">
        <v>980</v>
      </c>
    </row>
    <row r="4" ht="33" customHeight="1" spans="1:12">
      <c r="A4" s="72"/>
      <c r="B4" s="80" t="s">
        <v>382</v>
      </c>
      <c r="C4" s="80" t="s">
        <v>383</v>
      </c>
      <c r="D4" s="80" t="s">
        <v>981</v>
      </c>
      <c r="E4" s="122" t="s">
        <v>982</v>
      </c>
      <c r="F4" s="80" t="s">
        <v>983</v>
      </c>
      <c r="G4" s="80" t="s">
        <v>984</v>
      </c>
      <c r="H4" s="80" t="s">
        <v>985</v>
      </c>
      <c r="I4" s="80" t="s">
        <v>986</v>
      </c>
      <c r="J4" s="125" t="s">
        <v>987</v>
      </c>
      <c r="K4" s="125" t="s">
        <v>988</v>
      </c>
      <c r="L4" s="80"/>
    </row>
    <row r="5" s="119" customFormat="1" ht="24" spans="1:12">
      <c r="A5" s="80">
        <v>1</v>
      </c>
      <c r="B5" s="44" t="s">
        <v>394</v>
      </c>
      <c r="C5" s="123" t="s">
        <v>395</v>
      </c>
      <c r="D5" s="124" t="s">
        <v>36</v>
      </c>
      <c r="E5" s="80">
        <v>2</v>
      </c>
      <c r="F5" s="80">
        <v>15.22</v>
      </c>
      <c r="G5" s="80" t="s">
        <v>989</v>
      </c>
      <c r="H5" s="125" t="s">
        <v>990</v>
      </c>
      <c r="I5" s="125" t="s">
        <v>990</v>
      </c>
      <c r="J5" s="80">
        <v>17620.746</v>
      </c>
      <c r="K5" s="80">
        <v>70701.6</v>
      </c>
      <c r="L5" s="129" t="s">
        <v>991</v>
      </c>
    </row>
    <row r="6" s="119" customFormat="1" ht="33" customHeight="1" spans="1:12">
      <c r="A6" s="80">
        <v>2</v>
      </c>
      <c r="B6" s="44" t="s">
        <v>403</v>
      </c>
      <c r="C6" s="123" t="s">
        <v>404</v>
      </c>
      <c r="D6" s="124" t="s">
        <v>43</v>
      </c>
      <c r="E6" s="80">
        <v>1</v>
      </c>
      <c r="F6" s="80">
        <v>11.55</v>
      </c>
      <c r="G6" s="80" t="s">
        <v>989</v>
      </c>
      <c r="H6" s="125" t="s">
        <v>990</v>
      </c>
      <c r="I6" s="125" t="s">
        <v>990</v>
      </c>
      <c r="J6" s="80">
        <v>5627.9</v>
      </c>
      <c r="K6" s="80">
        <v>5717.25</v>
      </c>
      <c r="L6" s="129" t="s">
        <v>991</v>
      </c>
    </row>
    <row r="7" s="119" customFormat="1" ht="63.75" customHeight="1" spans="1:12">
      <c r="A7" s="80">
        <v>3</v>
      </c>
      <c r="B7" s="44" t="s">
        <v>966</v>
      </c>
      <c r="C7" s="123" t="s">
        <v>410</v>
      </c>
      <c r="D7" s="124" t="s">
        <v>409</v>
      </c>
      <c r="E7" s="80">
        <v>1</v>
      </c>
      <c r="F7" s="80">
        <v>3.46</v>
      </c>
      <c r="G7" s="80" t="s">
        <v>992</v>
      </c>
      <c r="H7" s="125" t="s">
        <v>990</v>
      </c>
      <c r="I7" s="125" t="s">
        <v>993</v>
      </c>
      <c r="J7" s="80">
        <v>1843.78</v>
      </c>
      <c r="K7" s="80">
        <v>1955</v>
      </c>
      <c r="L7" s="129" t="s">
        <v>991</v>
      </c>
    </row>
    <row r="8" s="119" customFormat="1" ht="33" customHeight="1" spans="1:12">
      <c r="A8" s="80">
        <v>4</v>
      </c>
      <c r="B8" s="44" t="s">
        <v>413</v>
      </c>
      <c r="C8" s="123" t="s">
        <v>414</v>
      </c>
      <c r="D8" s="124" t="s">
        <v>84</v>
      </c>
      <c r="E8" s="80">
        <v>2</v>
      </c>
      <c r="F8" s="80">
        <v>2.14</v>
      </c>
      <c r="G8" s="80" t="s">
        <v>992</v>
      </c>
      <c r="H8" s="125" t="s">
        <v>990</v>
      </c>
      <c r="I8" s="125" t="s">
        <v>993</v>
      </c>
      <c r="J8" s="80">
        <v>1100.818</v>
      </c>
      <c r="K8" s="80">
        <v>2012.67</v>
      </c>
      <c r="L8" s="129" t="s">
        <v>991</v>
      </c>
    </row>
    <row r="9" s="119" customFormat="1" ht="33" customHeight="1" spans="1:12">
      <c r="A9" s="80">
        <v>5</v>
      </c>
      <c r="B9" s="44" t="s">
        <v>967</v>
      </c>
      <c r="C9" s="123" t="s">
        <v>420</v>
      </c>
      <c r="D9" s="124" t="s">
        <v>419</v>
      </c>
      <c r="E9" s="80">
        <v>1</v>
      </c>
      <c r="F9" s="80">
        <v>2.12</v>
      </c>
      <c r="G9" s="80" t="s">
        <v>992</v>
      </c>
      <c r="H9" s="125" t="s">
        <v>990</v>
      </c>
      <c r="I9" s="125" t="s">
        <v>993</v>
      </c>
      <c r="J9" s="80">
        <v>1140.56</v>
      </c>
      <c r="K9" s="80">
        <v>10971</v>
      </c>
      <c r="L9" s="129" t="s">
        <v>991</v>
      </c>
    </row>
    <row r="10" s="119" customFormat="1" ht="33" customHeight="1" spans="1:12">
      <c r="A10" s="80">
        <v>6</v>
      </c>
      <c r="B10" s="44" t="s">
        <v>968</v>
      </c>
      <c r="C10" s="123" t="s">
        <v>426</v>
      </c>
      <c r="D10" s="124" t="s">
        <v>425</v>
      </c>
      <c r="E10" s="80">
        <v>4</v>
      </c>
      <c r="F10" s="80">
        <v>7.02</v>
      </c>
      <c r="G10" s="80" t="s">
        <v>989</v>
      </c>
      <c r="H10" s="125" t="s">
        <v>990</v>
      </c>
      <c r="I10" s="125" t="s">
        <v>990</v>
      </c>
      <c r="J10" s="80">
        <v>3776.76</v>
      </c>
      <c r="K10" s="80">
        <v>29796.825</v>
      </c>
      <c r="L10" s="129" t="s">
        <v>991</v>
      </c>
    </row>
    <row r="11" s="119" customFormat="1" ht="33" customHeight="1" spans="1:12">
      <c r="A11" s="80">
        <v>7</v>
      </c>
      <c r="B11" s="44" t="s">
        <v>433</v>
      </c>
      <c r="C11" s="123" t="s">
        <v>434</v>
      </c>
      <c r="D11" s="124" t="s">
        <v>432</v>
      </c>
      <c r="E11" s="80">
        <v>1</v>
      </c>
      <c r="F11" s="80">
        <v>21.88</v>
      </c>
      <c r="G11" s="80" t="s">
        <v>994</v>
      </c>
      <c r="H11" s="125" t="s">
        <v>990</v>
      </c>
      <c r="I11" s="125" t="s">
        <v>990</v>
      </c>
      <c r="J11" s="80">
        <v>11771.44</v>
      </c>
      <c r="K11" s="80">
        <v>12986</v>
      </c>
      <c r="L11" s="129" t="s">
        <v>991</v>
      </c>
    </row>
    <row r="12" s="119" customFormat="1" ht="33" customHeight="1" spans="1:12">
      <c r="A12" s="80">
        <v>8</v>
      </c>
      <c r="B12" s="44" t="s">
        <v>969</v>
      </c>
      <c r="C12" s="123" t="s">
        <v>440</v>
      </c>
      <c r="D12" s="124" t="s">
        <v>438</v>
      </c>
      <c r="E12" s="80">
        <v>1</v>
      </c>
      <c r="F12" s="80">
        <v>5.27</v>
      </c>
      <c r="G12" s="80" t="s">
        <v>989</v>
      </c>
      <c r="H12" s="125" t="s">
        <v>990</v>
      </c>
      <c r="I12" s="125" t="s">
        <v>990</v>
      </c>
      <c r="J12" s="80">
        <v>2223.406</v>
      </c>
      <c r="K12" s="80">
        <v>2608.65</v>
      </c>
      <c r="L12" s="129" t="s">
        <v>991</v>
      </c>
    </row>
    <row r="13" s="119" customFormat="1" ht="33" customHeight="1" spans="1:12">
      <c r="A13" s="80">
        <v>9</v>
      </c>
      <c r="B13" s="44" t="s">
        <v>445</v>
      </c>
      <c r="C13" s="123" t="s">
        <v>446</v>
      </c>
      <c r="D13" s="126" t="s">
        <v>444</v>
      </c>
      <c r="E13" s="80">
        <v>3</v>
      </c>
      <c r="F13" s="80">
        <v>8.2</v>
      </c>
      <c r="G13" s="80" t="s">
        <v>989</v>
      </c>
      <c r="H13" s="125" t="s">
        <v>990</v>
      </c>
      <c r="I13" s="125" t="s">
        <v>990</v>
      </c>
      <c r="J13" s="80">
        <v>4422.772</v>
      </c>
      <c r="K13" s="80">
        <v>35988.8</v>
      </c>
      <c r="L13" s="129" t="s">
        <v>991</v>
      </c>
    </row>
    <row r="14" s="119" customFormat="1" ht="33" customHeight="1" spans="1:12">
      <c r="A14" s="80">
        <v>10</v>
      </c>
      <c r="B14" s="44" t="s">
        <v>970</v>
      </c>
      <c r="C14" s="123" t="s">
        <v>452</v>
      </c>
      <c r="D14" s="126" t="s">
        <v>451</v>
      </c>
      <c r="E14" s="80">
        <v>1</v>
      </c>
      <c r="F14" s="80">
        <v>6.29</v>
      </c>
      <c r="G14" s="80" t="s">
        <v>989</v>
      </c>
      <c r="H14" s="125" t="s">
        <v>990</v>
      </c>
      <c r="I14" s="125" t="s">
        <v>990</v>
      </c>
      <c r="J14" s="80">
        <v>2865.67</v>
      </c>
      <c r="K14" s="80">
        <v>2994.75</v>
      </c>
      <c r="L14" s="129" t="s">
        <v>991</v>
      </c>
    </row>
    <row r="15" s="119" customFormat="1" ht="33" customHeight="1" spans="1:12">
      <c r="A15" s="80">
        <v>11</v>
      </c>
      <c r="B15" s="44" t="s">
        <v>457</v>
      </c>
      <c r="C15" s="123" t="s">
        <v>458</v>
      </c>
      <c r="D15" s="126" t="s">
        <v>202</v>
      </c>
      <c r="E15" s="80">
        <v>1</v>
      </c>
      <c r="F15" s="80">
        <v>0.72</v>
      </c>
      <c r="G15" s="80" t="s">
        <v>990</v>
      </c>
      <c r="H15" s="125" t="s">
        <v>993</v>
      </c>
      <c r="I15" s="125" t="s">
        <v>995</v>
      </c>
      <c r="J15" s="80">
        <v>297.28</v>
      </c>
      <c r="K15" s="80">
        <v>328</v>
      </c>
      <c r="L15" s="129" t="s">
        <v>991</v>
      </c>
    </row>
    <row r="16" s="119" customFormat="1" ht="33" customHeight="1" spans="1:12">
      <c r="A16" s="80">
        <v>12</v>
      </c>
      <c r="B16" s="44" t="s">
        <v>461</v>
      </c>
      <c r="C16" s="123" t="s">
        <v>462</v>
      </c>
      <c r="D16" s="126" t="s">
        <v>460</v>
      </c>
      <c r="E16" s="80">
        <v>1</v>
      </c>
      <c r="F16" s="80">
        <v>10</v>
      </c>
      <c r="G16" s="80" t="s">
        <v>989</v>
      </c>
      <c r="H16" s="125" t="s">
        <v>990</v>
      </c>
      <c r="I16" s="125" t="s">
        <v>990</v>
      </c>
      <c r="J16" s="80">
        <v>3706</v>
      </c>
      <c r="K16" s="80">
        <v>5400</v>
      </c>
      <c r="L16" s="129" t="s">
        <v>991</v>
      </c>
    </row>
    <row r="17" s="119" customFormat="1" ht="33" customHeight="1" spans="1:12">
      <c r="A17" s="80">
        <v>13</v>
      </c>
      <c r="B17" s="44" t="s">
        <v>465</v>
      </c>
      <c r="C17" s="123" t="s">
        <v>466</v>
      </c>
      <c r="D17" s="126" t="s">
        <v>52</v>
      </c>
      <c r="E17" s="80">
        <v>1</v>
      </c>
      <c r="F17" s="80">
        <v>2.95</v>
      </c>
      <c r="G17" s="80" t="s">
        <v>992</v>
      </c>
      <c r="H17" s="125" t="s">
        <v>990</v>
      </c>
      <c r="I17" s="125" t="s">
        <v>993</v>
      </c>
      <c r="J17" s="80">
        <v>1587.1</v>
      </c>
      <c r="K17" s="80">
        <v>14248.5</v>
      </c>
      <c r="L17" s="129" t="s">
        <v>991</v>
      </c>
    </row>
    <row r="18" s="119" customFormat="1" ht="44.25" customHeight="1" spans="1:12">
      <c r="A18" s="80">
        <v>14</v>
      </c>
      <c r="B18" s="44" t="s">
        <v>972</v>
      </c>
      <c r="C18" s="123" t="s">
        <v>472</v>
      </c>
      <c r="D18" s="126" t="s">
        <v>471</v>
      </c>
      <c r="E18" s="80">
        <v>1</v>
      </c>
      <c r="F18" s="80">
        <v>10.08</v>
      </c>
      <c r="G18" s="80" t="s">
        <v>989</v>
      </c>
      <c r="H18" s="125" t="s">
        <v>990</v>
      </c>
      <c r="I18" s="125" t="s">
        <v>990</v>
      </c>
      <c r="J18" s="80">
        <v>3820.32</v>
      </c>
      <c r="K18" s="80">
        <v>4430</v>
      </c>
      <c r="L18" s="129" t="s">
        <v>991</v>
      </c>
    </row>
    <row r="19" s="119" customFormat="1" ht="33" customHeight="1" spans="1:12">
      <c r="A19" s="80">
        <v>15</v>
      </c>
      <c r="B19" s="44" t="s">
        <v>973</v>
      </c>
      <c r="C19" s="123" t="s">
        <v>477</v>
      </c>
      <c r="D19" s="126" t="s">
        <v>476</v>
      </c>
      <c r="E19" s="80">
        <v>1</v>
      </c>
      <c r="F19" s="80">
        <v>10.95</v>
      </c>
      <c r="G19" s="80" t="s">
        <v>989</v>
      </c>
      <c r="H19" s="125" t="s">
        <v>990</v>
      </c>
      <c r="I19" s="125" t="s">
        <v>990</v>
      </c>
      <c r="J19" s="80">
        <v>4522.35</v>
      </c>
      <c r="K19" s="80">
        <v>4582</v>
      </c>
      <c r="L19" s="129" t="s">
        <v>991</v>
      </c>
    </row>
    <row r="20" s="119" customFormat="1" ht="33" customHeight="1" spans="1:12">
      <c r="A20" s="80">
        <v>16</v>
      </c>
      <c r="B20" s="44" t="s">
        <v>974</v>
      </c>
      <c r="C20" s="123" t="s">
        <v>482</v>
      </c>
      <c r="D20" s="126" t="s">
        <v>481</v>
      </c>
      <c r="E20" s="80">
        <v>2</v>
      </c>
      <c r="F20" s="80">
        <v>2.94</v>
      </c>
      <c r="G20" s="80" t="s">
        <v>992</v>
      </c>
      <c r="H20" s="125" t="s">
        <v>990</v>
      </c>
      <c r="I20" s="125" t="s">
        <v>993</v>
      </c>
      <c r="J20" s="80">
        <v>1972.74</v>
      </c>
      <c r="K20" s="80">
        <v>2528.4</v>
      </c>
      <c r="L20" s="129" t="s">
        <v>991</v>
      </c>
    </row>
    <row r="21" s="119" customFormat="1" ht="33" customHeight="1" spans="1:12">
      <c r="A21" s="80">
        <v>17</v>
      </c>
      <c r="B21" s="44" t="s">
        <v>522</v>
      </c>
      <c r="C21" s="123" t="s">
        <v>523</v>
      </c>
      <c r="D21" s="126" t="s">
        <v>55</v>
      </c>
      <c r="E21" s="80">
        <v>1</v>
      </c>
      <c r="F21" s="80">
        <v>16.8</v>
      </c>
      <c r="G21" s="80" t="s">
        <v>989</v>
      </c>
      <c r="H21" s="125" t="s">
        <v>990</v>
      </c>
      <c r="I21" s="125" t="s">
        <v>990</v>
      </c>
      <c r="J21" s="80">
        <v>5080</v>
      </c>
      <c r="K21" s="80">
        <v>5241</v>
      </c>
      <c r="L21" s="129" t="s">
        <v>991</v>
      </c>
    </row>
    <row r="22" s="119" customFormat="1" ht="33" customHeight="1" spans="1:12">
      <c r="A22" s="80">
        <v>18</v>
      </c>
      <c r="B22" s="44" t="s">
        <v>530</v>
      </c>
      <c r="C22" s="123" t="s">
        <v>531</v>
      </c>
      <c r="D22" s="126" t="s">
        <v>529</v>
      </c>
      <c r="E22" s="80">
        <v>1</v>
      </c>
      <c r="F22" s="80">
        <v>3.33</v>
      </c>
      <c r="G22" s="80" t="s">
        <v>992</v>
      </c>
      <c r="H22" s="125" t="s">
        <v>990</v>
      </c>
      <c r="I22" s="125" t="s">
        <v>993</v>
      </c>
      <c r="J22" s="80">
        <v>1209.44</v>
      </c>
      <c r="K22" s="80">
        <v>1230</v>
      </c>
      <c r="L22" s="129" t="s">
        <v>991</v>
      </c>
    </row>
    <row r="23" s="119" customFormat="1" ht="33" customHeight="1" spans="1:12">
      <c r="A23" s="80">
        <v>19</v>
      </c>
      <c r="B23" s="44" t="s">
        <v>538</v>
      </c>
      <c r="C23" s="123" t="s">
        <v>539</v>
      </c>
      <c r="D23" s="126" t="s">
        <v>537</v>
      </c>
      <c r="E23" s="80">
        <v>1</v>
      </c>
      <c r="F23" s="80">
        <v>5.7</v>
      </c>
      <c r="G23" s="80" t="s">
        <v>992</v>
      </c>
      <c r="H23" s="125" t="s">
        <v>990</v>
      </c>
      <c r="I23" s="125" t="s">
        <v>993</v>
      </c>
      <c r="J23" s="80">
        <v>1929.35</v>
      </c>
      <c r="K23" s="80">
        <v>2320</v>
      </c>
      <c r="L23" s="129" t="s">
        <v>991</v>
      </c>
    </row>
    <row r="24" s="119" customFormat="1" ht="33" customHeight="1" spans="1:12">
      <c r="A24" s="80">
        <v>20</v>
      </c>
      <c r="B24" s="44" t="s">
        <v>542</v>
      </c>
      <c r="C24" s="123" t="s">
        <v>543</v>
      </c>
      <c r="D24" s="126" t="s">
        <v>58</v>
      </c>
      <c r="E24" s="80">
        <v>1</v>
      </c>
      <c r="F24" s="80">
        <v>17.4</v>
      </c>
      <c r="G24" s="80" t="s">
        <v>996</v>
      </c>
      <c r="H24" s="125" t="s">
        <v>997</v>
      </c>
      <c r="I24" s="125" t="s">
        <v>990</v>
      </c>
      <c r="J24" s="80">
        <v>5820.3</v>
      </c>
      <c r="K24" s="80">
        <v>6586</v>
      </c>
      <c r="L24" s="129" t="s">
        <v>991</v>
      </c>
    </row>
    <row r="25" s="119" customFormat="1" ht="33" customHeight="1" spans="1:12">
      <c r="A25" s="80">
        <v>21</v>
      </c>
      <c r="B25" s="44" t="s">
        <v>547</v>
      </c>
      <c r="C25" s="123" t="s">
        <v>548</v>
      </c>
      <c r="D25" s="126" t="s">
        <v>61</v>
      </c>
      <c r="E25" s="80">
        <v>2</v>
      </c>
      <c r="F25" s="80">
        <v>33.7</v>
      </c>
      <c r="G25" s="80" t="s">
        <v>996</v>
      </c>
      <c r="H25" s="125" t="s">
        <v>997</v>
      </c>
      <c r="I25" s="125" t="s">
        <v>990</v>
      </c>
      <c r="J25" s="80">
        <v>9483.35</v>
      </c>
      <c r="K25" s="80">
        <v>10606.05</v>
      </c>
      <c r="L25" s="129" t="s">
        <v>991</v>
      </c>
    </row>
    <row r="26" s="119" customFormat="1" ht="33" customHeight="1" spans="1:12">
      <c r="A26" s="80">
        <v>22</v>
      </c>
      <c r="B26" s="44" t="s">
        <v>554</v>
      </c>
      <c r="C26" s="123" t="s">
        <v>555</v>
      </c>
      <c r="D26" s="126" t="s">
        <v>193</v>
      </c>
      <c r="E26" s="80">
        <v>1</v>
      </c>
      <c r="F26" s="80">
        <v>2.92</v>
      </c>
      <c r="G26" s="80" t="s">
        <v>989</v>
      </c>
      <c r="H26" s="125" t="s">
        <v>990</v>
      </c>
      <c r="I26" s="125" t="s">
        <v>990</v>
      </c>
      <c r="J26" s="80">
        <v>1559.51</v>
      </c>
      <c r="K26" s="80">
        <v>1701</v>
      </c>
      <c r="L26" s="129" t="s">
        <v>991</v>
      </c>
    </row>
    <row r="27" s="119" customFormat="1" ht="33" customHeight="1" spans="1:12">
      <c r="A27" s="80">
        <v>23</v>
      </c>
      <c r="B27" s="44" t="s">
        <v>559</v>
      </c>
      <c r="C27" s="123" t="s">
        <v>560</v>
      </c>
      <c r="D27" s="126" t="s">
        <v>64</v>
      </c>
      <c r="E27" s="80">
        <v>1</v>
      </c>
      <c r="F27" s="80">
        <v>0.19</v>
      </c>
      <c r="G27" s="80" t="s">
        <v>990</v>
      </c>
      <c r="H27" s="125" t="s">
        <v>993</v>
      </c>
      <c r="I27" s="125" t="s">
        <v>995</v>
      </c>
      <c r="J27" s="80">
        <v>59.925</v>
      </c>
      <c r="K27" s="80">
        <v>60</v>
      </c>
      <c r="L27" s="129" t="s">
        <v>991</v>
      </c>
    </row>
    <row r="28" s="119" customFormat="1" ht="47.25" customHeight="1" spans="1:12">
      <c r="A28" s="80">
        <v>24</v>
      </c>
      <c r="B28" s="44" t="s">
        <v>566</v>
      </c>
      <c r="C28" s="123" t="s">
        <v>567</v>
      </c>
      <c r="D28" s="127" t="s">
        <v>565</v>
      </c>
      <c r="E28" s="80">
        <v>1</v>
      </c>
      <c r="F28" s="80">
        <v>0.06</v>
      </c>
      <c r="G28" s="80" t="s">
        <v>990</v>
      </c>
      <c r="H28" s="125" t="s">
        <v>993</v>
      </c>
      <c r="I28" s="125" t="s">
        <v>995</v>
      </c>
      <c r="J28" s="80">
        <v>22.13</v>
      </c>
      <c r="K28" s="80">
        <v>24</v>
      </c>
      <c r="L28" s="129" t="s">
        <v>991</v>
      </c>
    </row>
    <row r="29" s="119" customFormat="1" ht="47.25" customHeight="1" spans="1:12">
      <c r="A29" s="80">
        <v>25</v>
      </c>
      <c r="B29" s="44" t="s">
        <v>573</v>
      </c>
      <c r="C29" s="123" t="s">
        <v>574</v>
      </c>
      <c r="D29" s="127" t="s">
        <v>572</v>
      </c>
      <c r="E29" s="80">
        <v>1</v>
      </c>
      <c r="F29" s="80">
        <v>1.21</v>
      </c>
      <c r="G29" s="80" t="s">
        <v>992</v>
      </c>
      <c r="H29" s="125" t="s">
        <v>990</v>
      </c>
      <c r="I29" s="125" t="s">
        <v>993</v>
      </c>
      <c r="J29" s="80">
        <v>343.755</v>
      </c>
      <c r="K29" s="80">
        <v>369.05</v>
      </c>
      <c r="L29" s="129" t="s">
        <v>991</v>
      </c>
    </row>
    <row r="30" s="119" customFormat="1" ht="33" customHeight="1" spans="1:12">
      <c r="A30" s="80">
        <v>26</v>
      </c>
      <c r="B30" s="44" t="s">
        <v>580</v>
      </c>
      <c r="C30" s="123" t="s">
        <v>581</v>
      </c>
      <c r="D30" s="127" t="s">
        <v>579</v>
      </c>
      <c r="E30" s="80">
        <v>1</v>
      </c>
      <c r="F30" s="80">
        <v>0.33</v>
      </c>
      <c r="G30" s="80" t="s">
        <v>990</v>
      </c>
      <c r="H30" s="125" t="s">
        <v>993</v>
      </c>
      <c r="I30" s="125" t="s">
        <v>995</v>
      </c>
      <c r="J30" s="80">
        <v>157.53</v>
      </c>
      <c r="K30" s="80">
        <v>168</v>
      </c>
      <c r="L30" s="129" t="s">
        <v>991</v>
      </c>
    </row>
    <row r="31" s="119" customFormat="1" ht="33" customHeight="1" spans="1:12">
      <c r="A31" s="80">
        <v>27</v>
      </c>
      <c r="B31" s="44" t="s">
        <v>586</v>
      </c>
      <c r="C31" s="123" t="s">
        <v>587</v>
      </c>
      <c r="D31" s="127" t="s">
        <v>74</v>
      </c>
      <c r="E31" s="80">
        <v>1</v>
      </c>
      <c r="F31" s="80">
        <v>0.3</v>
      </c>
      <c r="G31" s="80" t="s">
        <v>990</v>
      </c>
      <c r="H31" s="125" t="s">
        <v>993</v>
      </c>
      <c r="I31" s="125" t="s">
        <v>995</v>
      </c>
      <c r="J31" s="80">
        <v>100.35</v>
      </c>
      <c r="K31" s="80">
        <v>115</v>
      </c>
      <c r="L31" s="129" t="s">
        <v>991</v>
      </c>
    </row>
    <row r="32" s="119" customFormat="1" ht="33" customHeight="1" spans="1:12">
      <c r="A32" s="80">
        <v>28</v>
      </c>
      <c r="B32" s="44" t="s">
        <v>594</v>
      </c>
      <c r="C32" s="123" t="s">
        <v>595</v>
      </c>
      <c r="D32" s="127" t="s">
        <v>593</v>
      </c>
      <c r="E32" s="80">
        <v>2</v>
      </c>
      <c r="F32" s="80">
        <v>6.59</v>
      </c>
      <c r="G32" s="80" t="s">
        <v>989</v>
      </c>
      <c r="H32" s="125" t="s">
        <v>990</v>
      </c>
      <c r="I32" s="125" t="s">
        <v>990</v>
      </c>
      <c r="J32" s="80">
        <v>2234.01</v>
      </c>
      <c r="K32" s="80">
        <v>2570.1</v>
      </c>
      <c r="L32" s="129" t="s">
        <v>991</v>
      </c>
    </row>
    <row r="33" s="119" customFormat="1" ht="33" customHeight="1" spans="1:12">
      <c r="A33" s="80">
        <v>29</v>
      </c>
      <c r="B33" s="44" t="s">
        <v>598</v>
      </c>
      <c r="C33" s="123" t="s">
        <v>599</v>
      </c>
      <c r="D33" s="127" t="s">
        <v>81</v>
      </c>
      <c r="E33" s="80">
        <v>1</v>
      </c>
      <c r="F33" s="80">
        <v>6.23</v>
      </c>
      <c r="G33" s="80" t="s">
        <v>989</v>
      </c>
      <c r="H33" s="125" t="s">
        <v>990</v>
      </c>
      <c r="I33" s="125" t="s">
        <v>990</v>
      </c>
      <c r="J33" s="80">
        <v>15274.69</v>
      </c>
      <c r="K33" s="80">
        <v>26913.6</v>
      </c>
      <c r="L33" s="129" t="s">
        <v>991</v>
      </c>
    </row>
    <row r="34" s="119" customFormat="1" ht="33" customHeight="1" spans="1:12">
      <c r="A34" s="80">
        <v>30</v>
      </c>
      <c r="B34" s="44" t="s">
        <v>603</v>
      </c>
      <c r="C34" s="123" t="s">
        <v>604</v>
      </c>
      <c r="D34" s="127" t="s">
        <v>266</v>
      </c>
      <c r="E34" s="80">
        <v>1</v>
      </c>
      <c r="F34" s="80">
        <v>4.54</v>
      </c>
      <c r="G34" s="80" t="s">
        <v>992</v>
      </c>
      <c r="H34" s="125" t="s">
        <v>990</v>
      </c>
      <c r="I34" s="125" t="s">
        <v>993</v>
      </c>
      <c r="J34" s="80">
        <v>11141.12</v>
      </c>
      <c r="K34" s="80">
        <v>19569.6</v>
      </c>
      <c r="L34" s="129" t="s">
        <v>991</v>
      </c>
    </row>
    <row r="35" s="119" customFormat="1" ht="42.75" customHeight="1" spans="1:12">
      <c r="A35" s="80">
        <v>31</v>
      </c>
      <c r="B35" s="44" t="s">
        <v>607</v>
      </c>
      <c r="C35" s="123" t="s">
        <v>608</v>
      </c>
      <c r="D35" s="127" t="s">
        <v>282</v>
      </c>
      <c r="E35" s="80">
        <v>1</v>
      </c>
      <c r="F35" s="80">
        <v>2.32</v>
      </c>
      <c r="G35" s="80" t="s">
        <v>992</v>
      </c>
      <c r="H35" s="125" t="s">
        <v>990</v>
      </c>
      <c r="I35" s="125" t="s">
        <v>993</v>
      </c>
      <c r="J35" s="80">
        <v>5701.46</v>
      </c>
      <c r="K35" s="80">
        <v>10022.4</v>
      </c>
      <c r="L35" s="129" t="s">
        <v>991</v>
      </c>
    </row>
    <row r="36" s="119" customFormat="1" ht="33" customHeight="1" spans="1:12">
      <c r="A36" s="80">
        <v>32</v>
      </c>
      <c r="B36" s="44" t="s">
        <v>611</v>
      </c>
      <c r="C36" s="123" t="s">
        <v>612</v>
      </c>
      <c r="D36" s="127" t="s">
        <v>270</v>
      </c>
      <c r="E36" s="80">
        <v>1</v>
      </c>
      <c r="F36" s="80">
        <v>1.44</v>
      </c>
      <c r="G36" s="80" t="s">
        <v>992</v>
      </c>
      <c r="H36" s="125" t="s">
        <v>990</v>
      </c>
      <c r="I36" s="125" t="s">
        <v>993</v>
      </c>
      <c r="J36" s="80">
        <v>688.32</v>
      </c>
      <c r="K36" s="80">
        <v>3707.85</v>
      </c>
      <c r="L36" s="129" t="s">
        <v>991</v>
      </c>
    </row>
    <row r="37" s="119" customFormat="1" ht="33" customHeight="1" spans="1:12">
      <c r="A37" s="80">
        <v>33</v>
      </c>
      <c r="B37" s="44" t="s">
        <v>615</v>
      </c>
      <c r="C37" s="123" t="s">
        <v>616</v>
      </c>
      <c r="D37" s="124" t="s">
        <v>89</v>
      </c>
      <c r="E37" s="80">
        <v>1</v>
      </c>
      <c r="F37" s="80">
        <v>0.99</v>
      </c>
      <c r="G37" s="80" t="s">
        <v>990</v>
      </c>
      <c r="H37" s="125" t="s">
        <v>993</v>
      </c>
      <c r="I37" s="125" t="s">
        <v>995</v>
      </c>
      <c r="J37" s="80">
        <v>2684.936</v>
      </c>
      <c r="K37" s="80">
        <v>3891</v>
      </c>
      <c r="L37" s="129" t="s">
        <v>991</v>
      </c>
    </row>
    <row r="38" s="119" customFormat="1" ht="33" customHeight="1" spans="1:12">
      <c r="A38" s="80">
        <v>34</v>
      </c>
      <c r="B38" s="44" t="s">
        <v>619</v>
      </c>
      <c r="C38" s="123" t="s">
        <v>620</v>
      </c>
      <c r="D38" s="124" t="s">
        <v>92</v>
      </c>
      <c r="E38" s="80">
        <v>1</v>
      </c>
      <c r="F38" s="80">
        <v>2.17</v>
      </c>
      <c r="G38" s="80" t="s">
        <v>992</v>
      </c>
      <c r="H38" s="125" t="s">
        <v>990</v>
      </c>
      <c r="I38" s="125" t="s">
        <v>993</v>
      </c>
      <c r="J38" s="80">
        <v>744.31</v>
      </c>
      <c r="K38" s="80">
        <v>846.3</v>
      </c>
      <c r="L38" s="129" t="s">
        <v>991</v>
      </c>
    </row>
    <row r="39" s="119" customFormat="1" ht="33" customHeight="1" spans="1:12">
      <c r="A39" s="80">
        <v>35</v>
      </c>
      <c r="B39" s="44" t="s">
        <v>623</v>
      </c>
      <c r="C39" s="123" t="s">
        <v>624</v>
      </c>
      <c r="D39" s="127" t="s">
        <v>96</v>
      </c>
      <c r="E39" s="80">
        <v>1</v>
      </c>
      <c r="F39" s="80">
        <v>0.8</v>
      </c>
      <c r="G39" s="80" t="s">
        <v>990</v>
      </c>
      <c r="H39" s="125" t="s">
        <v>993</v>
      </c>
      <c r="I39" s="125" t="s">
        <v>995</v>
      </c>
      <c r="J39" s="80">
        <v>267.6</v>
      </c>
      <c r="K39" s="80">
        <v>285</v>
      </c>
      <c r="L39" s="129" t="s">
        <v>991</v>
      </c>
    </row>
    <row r="40" s="119" customFormat="1" ht="55.5" customHeight="1" spans="1:12">
      <c r="A40" s="80">
        <v>36</v>
      </c>
      <c r="B40" s="44" t="s">
        <v>628</v>
      </c>
      <c r="C40" s="123" t="s">
        <v>629</v>
      </c>
      <c r="D40" s="124" t="s">
        <v>96</v>
      </c>
      <c r="E40" s="80">
        <v>3</v>
      </c>
      <c r="F40" s="80">
        <v>4.96</v>
      </c>
      <c r="G40" s="80" t="s">
        <v>992</v>
      </c>
      <c r="H40" s="125" t="s">
        <v>990</v>
      </c>
      <c r="I40" s="125" t="s">
        <v>993</v>
      </c>
      <c r="J40" s="80">
        <v>1677.28</v>
      </c>
      <c r="K40" s="80">
        <v>1820</v>
      </c>
      <c r="L40" s="129" t="s">
        <v>991</v>
      </c>
    </row>
    <row r="41" s="119" customFormat="1" ht="33" customHeight="1" spans="1:12">
      <c r="A41" s="80">
        <v>37</v>
      </c>
      <c r="B41" s="44" t="s">
        <v>635</v>
      </c>
      <c r="C41" s="123" t="s">
        <v>636</v>
      </c>
      <c r="D41" s="124" t="s">
        <v>96</v>
      </c>
      <c r="E41" s="80">
        <v>1</v>
      </c>
      <c r="F41" s="80">
        <v>5.55</v>
      </c>
      <c r="G41" s="80" t="s">
        <v>989</v>
      </c>
      <c r="H41" s="125" t="s">
        <v>990</v>
      </c>
      <c r="I41" s="125" t="s">
        <v>990</v>
      </c>
      <c r="J41" s="80">
        <v>1864.8</v>
      </c>
      <c r="K41" s="80">
        <v>2164.5</v>
      </c>
      <c r="L41" s="129" t="s">
        <v>991</v>
      </c>
    </row>
    <row r="42" s="119" customFormat="1" ht="33" customHeight="1" spans="1:12">
      <c r="A42" s="80">
        <v>38</v>
      </c>
      <c r="B42" s="44" t="s">
        <v>639</v>
      </c>
      <c r="C42" s="123" t="s">
        <v>640</v>
      </c>
      <c r="D42" s="127" t="s">
        <v>99</v>
      </c>
      <c r="E42" s="80">
        <v>1</v>
      </c>
      <c r="F42" s="80">
        <v>3.33</v>
      </c>
      <c r="G42" s="80" t="s">
        <v>992</v>
      </c>
      <c r="H42" s="125" t="s">
        <v>990</v>
      </c>
      <c r="I42" s="125" t="s">
        <v>993</v>
      </c>
      <c r="J42" s="80">
        <v>1142.19</v>
      </c>
      <c r="K42" s="80">
        <v>1298.7</v>
      </c>
      <c r="L42" s="129" t="s">
        <v>991</v>
      </c>
    </row>
    <row r="43" s="119" customFormat="1" ht="33" customHeight="1" spans="1:12">
      <c r="A43" s="80">
        <v>39</v>
      </c>
      <c r="B43" s="44" t="s">
        <v>643</v>
      </c>
      <c r="C43" s="123" t="s">
        <v>644</v>
      </c>
      <c r="D43" s="127" t="s">
        <v>102</v>
      </c>
      <c r="E43" s="80">
        <v>1</v>
      </c>
      <c r="F43" s="80">
        <v>15.6</v>
      </c>
      <c r="G43" s="80" t="s">
        <v>989</v>
      </c>
      <c r="H43" s="125" t="s">
        <v>990</v>
      </c>
      <c r="I43" s="125" t="s">
        <v>990</v>
      </c>
      <c r="J43" s="80">
        <v>5350.8</v>
      </c>
      <c r="K43" s="80">
        <v>6084</v>
      </c>
      <c r="L43" s="129" t="s">
        <v>991</v>
      </c>
    </row>
    <row r="44" s="119" customFormat="1" ht="33" customHeight="1" spans="1:12">
      <c r="A44" s="80">
        <v>40</v>
      </c>
      <c r="B44" s="44" t="s">
        <v>647</v>
      </c>
      <c r="C44" s="123" t="s">
        <v>648</v>
      </c>
      <c r="D44" s="124" t="s">
        <v>96</v>
      </c>
      <c r="E44" s="80">
        <v>1</v>
      </c>
      <c r="F44" s="80">
        <v>2.67</v>
      </c>
      <c r="G44" s="80" t="s">
        <v>992</v>
      </c>
      <c r="H44" s="125" t="s">
        <v>990</v>
      </c>
      <c r="I44" s="125" t="s">
        <v>993</v>
      </c>
      <c r="J44" s="80">
        <v>897.12</v>
      </c>
      <c r="K44" s="80">
        <v>953</v>
      </c>
      <c r="L44" s="129" t="s">
        <v>991</v>
      </c>
    </row>
    <row r="45" s="119" customFormat="1" ht="33" customHeight="1" spans="1:12">
      <c r="A45" s="80">
        <v>41</v>
      </c>
      <c r="B45" s="44" t="s">
        <v>652</v>
      </c>
      <c r="C45" s="123" t="s">
        <v>653</v>
      </c>
      <c r="D45" s="124" t="s">
        <v>108</v>
      </c>
      <c r="E45" s="80">
        <v>1</v>
      </c>
      <c r="F45" s="80">
        <v>1.11</v>
      </c>
      <c r="G45" s="80" t="s">
        <v>992</v>
      </c>
      <c r="H45" s="125" t="s">
        <v>990</v>
      </c>
      <c r="I45" s="125" t="s">
        <v>993</v>
      </c>
      <c r="J45" s="80">
        <v>450.66</v>
      </c>
      <c r="K45" s="80">
        <v>549.45</v>
      </c>
      <c r="L45" s="129" t="s">
        <v>991</v>
      </c>
    </row>
    <row r="46" s="119" customFormat="1" ht="33" customHeight="1" spans="1:12">
      <c r="A46" s="80">
        <v>42</v>
      </c>
      <c r="B46" s="44" t="s">
        <v>657</v>
      </c>
      <c r="C46" s="123" t="s">
        <v>658</v>
      </c>
      <c r="D46" s="124" t="s">
        <v>111</v>
      </c>
      <c r="E46" s="80">
        <v>1</v>
      </c>
      <c r="F46" s="80">
        <v>3.39</v>
      </c>
      <c r="G46" s="80" t="s">
        <v>992</v>
      </c>
      <c r="H46" s="125" t="s">
        <v>990</v>
      </c>
      <c r="I46" s="125" t="s">
        <v>993</v>
      </c>
      <c r="J46" s="80">
        <v>9671.67</v>
      </c>
      <c r="K46" s="80">
        <v>16272</v>
      </c>
      <c r="L46" s="129" t="s">
        <v>991</v>
      </c>
    </row>
    <row r="47" s="119" customFormat="1" ht="44.25" customHeight="1" spans="1:12">
      <c r="A47" s="80">
        <v>43</v>
      </c>
      <c r="B47" s="44" t="s">
        <v>661</v>
      </c>
      <c r="C47" s="123" t="s">
        <v>662</v>
      </c>
      <c r="D47" s="124" t="s">
        <v>273</v>
      </c>
      <c r="E47" s="80">
        <v>1</v>
      </c>
      <c r="F47" s="80">
        <v>6.33</v>
      </c>
      <c r="G47" s="80" t="s">
        <v>989</v>
      </c>
      <c r="H47" s="125" t="s">
        <v>990</v>
      </c>
      <c r="I47" s="125" t="s">
        <v>990</v>
      </c>
      <c r="J47" s="80">
        <v>11818.99</v>
      </c>
      <c r="K47" s="80">
        <v>25529.6</v>
      </c>
      <c r="L47" s="129" t="s">
        <v>991</v>
      </c>
    </row>
    <row r="48" s="119" customFormat="1" ht="44.25" customHeight="1" spans="1:12">
      <c r="A48" s="80">
        <v>44</v>
      </c>
      <c r="B48" s="44" t="s">
        <v>666</v>
      </c>
      <c r="C48" s="123" t="s">
        <v>667</v>
      </c>
      <c r="D48" s="124" t="s">
        <v>114</v>
      </c>
      <c r="E48" s="80">
        <v>1</v>
      </c>
      <c r="F48" s="80">
        <v>1.33</v>
      </c>
      <c r="G48" s="80" t="s">
        <v>992</v>
      </c>
      <c r="H48" s="125" t="s">
        <v>990</v>
      </c>
      <c r="I48" s="125" t="s">
        <v>993</v>
      </c>
      <c r="J48" s="80">
        <v>516.79</v>
      </c>
      <c r="K48" s="80">
        <v>518.7</v>
      </c>
      <c r="L48" s="129" t="s">
        <v>991</v>
      </c>
    </row>
    <row r="49" s="119" customFormat="1" ht="44.25" customHeight="1" spans="1:12">
      <c r="A49" s="80">
        <v>45</v>
      </c>
      <c r="B49" s="44" t="s">
        <v>670</v>
      </c>
      <c r="C49" s="123" t="s">
        <v>671</v>
      </c>
      <c r="D49" s="127" t="s">
        <v>114</v>
      </c>
      <c r="E49" s="80">
        <v>1</v>
      </c>
      <c r="F49" s="80">
        <v>1.33</v>
      </c>
      <c r="G49" s="80" t="s">
        <v>992</v>
      </c>
      <c r="H49" s="125" t="s">
        <v>990</v>
      </c>
      <c r="I49" s="125" t="s">
        <v>993</v>
      </c>
      <c r="J49" s="80">
        <v>456.19</v>
      </c>
      <c r="K49" s="80">
        <v>523</v>
      </c>
      <c r="L49" s="129" t="s">
        <v>991</v>
      </c>
    </row>
    <row r="50" s="119" customFormat="1" ht="33" customHeight="1" spans="1:12">
      <c r="A50" s="80">
        <v>46</v>
      </c>
      <c r="B50" s="44" t="s">
        <v>674</v>
      </c>
      <c r="C50" s="123" t="s">
        <v>675</v>
      </c>
      <c r="D50" s="127" t="s">
        <v>119</v>
      </c>
      <c r="E50" s="80">
        <v>1</v>
      </c>
      <c r="F50" s="80">
        <v>1.33</v>
      </c>
      <c r="G50" s="80" t="s">
        <v>992</v>
      </c>
      <c r="H50" s="125" t="s">
        <v>990</v>
      </c>
      <c r="I50" s="125" t="s">
        <v>993</v>
      </c>
      <c r="J50" s="80">
        <v>448.21</v>
      </c>
      <c r="K50" s="80">
        <v>518.7</v>
      </c>
      <c r="L50" s="129" t="s">
        <v>991</v>
      </c>
    </row>
    <row r="51" s="119" customFormat="1" ht="33" customHeight="1" spans="1:12">
      <c r="A51" s="80">
        <v>47</v>
      </c>
      <c r="B51" s="44" t="s">
        <v>678</v>
      </c>
      <c r="C51" s="123" t="s">
        <v>679</v>
      </c>
      <c r="D51" s="124" t="s">
        <v>119</v>
      </c>
      <c r="E51" s="80">
        <v>1</v>
      </c>
      <c r="F51" s="80">
        <v>1.33</v>
      </c>
      <c r="G51" s="80" t="s">
        <v>992</v>
      </c>
      <c r="H51" s="125" t="s">
        <v>990</v>
      </c>
      <c r="I51" s="125" t="s">
        <v>993</v>
      </c>
      <c r="J51" s="80">
        <v>456.19</v>
      </c>
      <c r="K51" s="80">
        <v>518.7</v>
      </c>
      <c r="L51" s="129" t="s">
        <v>991</v>
      </c>
    </row>
    <row r="52" s="119" customFormat="1" ht="53.25" customHeight="1" spans="1:12">
      <c r="A52" s="80">
        <v>48</v>
      </c>
      <c r="B52" s="44" t="s">
        <v>682</v>
      </c>
      <c r="C52" s="123" t="s">
        <v>683</v>
      </c>
      <c r="D52" s="124" t="s">
        <v>124</v>
      </c>
      <c r="E52" s="80">
        <v>1</v>
      </c>
      <c r="F52" s="80">
        <v>2.67</v>
      </c>
      <c r="G52" s="80" t="s">
        <v>992</v>
      </c>
      <c r="H52" s="125" t="s">
        <v>990</v>
      </c>
      <c r="I52" s="125" t="s">
        <v>993</v>
      </c>
      <c r="J52" s="80">
        <v>915.81</v>
      </c>
      <c r="K52" s="80">
        <v>1041.3</v>
      </c>
      <c r="L52" s="129" t="s">
        <v>991</v>
      </c>
    </row>
    <row r="53" s="119" customFormat="1" ht="33" customHeight="1" spans="1:12">
      <c r="A53" s="80">
        <v>49</v>
      </c>
      <c r="B53" s="44" t="s">
        <v>686</v>
      </c>
      <c r="C53" s="123" t="s">
        <v>687</v>
      </c>
      <c r="D53" s="127" t="s">
        <v>127</v>
      </c>
      <c r="E53" s="80">
        <v>1</v>
      </c>
      <c r="F53" s="80">
        <v>1.33</v>
      </c>
      <c r="G53" s="80" t="s">
        <v>992</v>
      </c>
      <c r="H53" s="125" t="s">
        <v>990</v>
      </c>
      <c r="I53" s="125" t="s">
        <v>993</v>
      </c>
      <c r="J53" s="80">
        <v>634.47</v>
      </c>
      <c r="K53" s="80">
        <v>658.35</v>
      </c>
      <c r="L53" s="129" t="s">
        <v>991</v>
      </c>
    </row>
    <row r="54" s="119" customFormat="1" ht="43.5" customHeight="1" spans="1:12">
      <c r="A54" s="80">
        <v>50</v>
      </c>
      <c r="B54" s="44" t="s">
        <v>691</v>
      </c>
      <c r="C54" s="123" t="s">
        <v>692</v>
      </c>
      <c r="D54" s="127" t="s">
        <v>690</v>
      </c>
      <c r="E54" s="80">
        <v>1</v>
      </c>
      <c r="F54" s="80">
        <v>2</v>
      </c>
      <c r="G54" s="80" t="s">
        <v>992</v>
      </c>
      <c r="H54" s="125" t="s">
        <v>990</v>
      </c>
      <c r="I54" s="125" t="s">
        <v>993</v>
      </c>
      <c r="J54" s="80">
        <v>842</v>
      </c>
      <c r="K54" s="80">
        <v>990</v>
      </c>
      <c r="L54" s="129" t="s">
        <v>991</v>
      </c>
    </row>
    <row r="55" s="119" customFormat="1" ht="33" customHeight="1" spans="1:12">
      <c r="A55" s="80">
        <v>51</v>
      </c>
      <c r="B55" s="44" t="s">
        <v>695</v>
      </c>
      <c r="C55" s="123" t="s">
        <v>696</v>
      </c>
      <c r="D55" s="127" t="s">
        <v>133</v>
      </c>
      <c r="E55" s="80">
        <v>1</v>
      </c>
      <c r="F55" s="80">
        <v>2.67</v>
      </c>
      <c r="G55" s="80" t="s">
        <v>992</v>
      </c>
      <c r="H55" s="125" t="s">
        <v>990</v>
      </c>
      <c r="I55" s="125" t="s">
        <v>993</v>
      </c>
      <c r="J55" s="80">
        <v>1155.21</v>
      </c>
      <c r="K55" s="80">
        <v>1321.65</v>
      </c>
      <c r="L55" s="129" t="s">
        <v>991</v>
      </c>
    </row>
    <row r="56" s="119" customFormat="1" ht="33" customHeight="1" spans="1:12">
      <c r="A56" s="80">
        <v>52</v>
      </c>
      <c r="B56" s="44" t="s">
        <v>699</v>
      </c>
      <c r="C56" s="123" t="s">
        <v>700</v>
      </c>
      <c r="D56" s="127" t="s">
        <v>136</v>
      </c>
      <c r="E56" s="80">
        <v>1</v>
      </c>
      <c r="F56" s="80">
        <v>2</v>
      </c>
      <c r="G56" s="80" t="s">
        <v>992</v>
      </c>
      <c r="H56" s="125" t="s">
        <v>990</v>
      </c>
      <c r="I56" s="125" t="s">
        <v>993</v>
      </c>
      <c r="J56" s="80">
        <v>913.2</v>
      </c>
      <c r="K56" s="80">
        <v>990</v>
      </c>
      <c r="L56" s="129" t="s">
        <v>991</v>
      </c>
    </row>
    <row r="57" s="119" customFormat="1" ht="33" customHeight="1" spans="1:12">
      <c r="A57" s="80">
        <v>53</v>
      </c>
      <c r="B57" s="44" t="s">
        <v>703</v>
      </c>
      <c r="C57" s="123" t="s">
        <v>704</v>
      </c>
      <c r="D57" s="127" t="s">
        <v>139</v>
      </c>
      <c r="E57" s="80">
        <v>1</v>
      </c>
      <c r="F57" s="80">
        <v>4.67</v>
      </c>
      <c r="G57" s="80" t="s">
        <v>992</v>
      </c>
      <c r="H57" s="125" t="s">
        <v>990</v>
      </c>
      <c r="I57" s="125" t="s">
        <v>993</v>
      </c>
      <c r="J57" s="80">
        <v>2243.87</v>
      </c>
      <c r="K57" s="80">
        <v>2311.65</v>
      </c>
      <c r="L57" s="129" t="s">
        <v>991</v>
      </c>
    </row>
    <row r="58" s="119" customFormat="1" ht="39" customHeight="1" spans="1:12">
      <c r="A58" s="80">
        <v>54</v>
      </c>
      <c r="B58" s="44" t="s">
        <v>706</v>
      </c>
      <c r="C58" s="123" t="s">
        <v>707</v>
      </c>
      <c r="D58" s="127" t="s">
        <v>142</v>
      </c>
      <c r="E58" s="80">
        <v>1</v>
      </c>
      <c r="F58" s="80">
        <v>1.33</v>
      </c>
      <c r="G58" s="80" t="s">
        <v>992</v>
      </c>
      <c r="H58" s="125" t="s">
        <v>990</v>
      </c>
      <c r="I58" s="125" t="s">
        <v>993</v>
      </c>
      <c r="J58" s="80">
        <v>608.69</v>
      </c>
      <c r="K58" s="80">
        <v>658.35</v>
      </c>
      <c r="L58" s="129" t="s">
        <v>991</v>
      </c>
    </row>
    <row r="59" s="119" customFormat="1" ht="39" customHeight="1" spans="1:12">
      <c r="A59" s="80">
        <v>55</v>
      </c>
      <c r="B59" s="44" t="s">
        <v>709</v>
      </c>
      <c r="C59" s="123" t="s">
        <v>710</v>
      </c>
      <c r="D59" s="127" t="s">
        <v>145</v>
      </c>
      <c r="E59" s="80">
        <v>1</v>
      </c>
      <c r="F59" s="80">
        <v>0.67</v>
      </c>
      <c r="G59" s="80" t="s">
        <v>990</v>
      </c>
      <c r="H59" s="125" t="s">
        <v>993</v>
      </c>
      <c r="I59" s="125" t="s">
        <v>995</v>
      </c>
      <c r="J59" s="80">
        <v>301.686</v>
      </c>
      <c r="K59" s="80">
        <v>331.65</v>
      </c>
      <c r="L59" s="129" t="s">
        <v>991</v>
      </c>
    </row>
    <row r="60" s="119" customFormat="1" ht="33" customHeight="1" spans="1:12">
      <c r="A60" s="80">
        <v>56</v>
      </c>
      <c r="B60" s="44" t="s">
        <v>713</v>
      </c>
      <c r="C60" s="123" t="s">
        <v>714</v>
      </c>
      <c r="D60" s="127" t="s">
        <v>148</v>
      </c>
      <c r="E60" s="80">
        <v>1</v>
      </c>
      <c r="F60" s="80">
        <v>0.67</v>
      </c>
      <c r="G60" s="80" t="s">
        <v>990</v>
      </c>
      <c r="H60" s="125" t="s">
        <v>993</v>
      </c>
      <c r="I60" s="125" t="s">
        <v>995</v>
      </c>
      <c r="J60" s="80">
        <v>304.51</v>
      </c>
      <c r="K60" s="80">
        <v>331.65</v>
      </c>
      <c r="L60" s="129" t="s">
        <v>991</v>
      </c>
    </row>
    <row r="61" s="119" customFormat="1" ht="33" customHeight="1" spans="1:12">
      <c r="A61" s="80">
        <v>57</v>
      </c>
      <c r="B61" s="44" t="s">
        <v>717</v>
      </c>
      <c r="C61" s="123" t="s">
        <v>718</v>
      </c>
      <c r="D61" s="127" t="s">
        <v>151</v>
      </c>
      <c r="E61" s="80">
        <v>1</v>
      </c>
      <c r="F61" s="80">
        <v>0.67</v>
      </c>
      <c r="G61" s="80" t="s">
        <v>990</v>
      </c>
      <c r="H61" s="125" t="s">
        <v>993</v>
      </c>
      <c r="I61" s="125" t="s">
        <v>995</v>
      </c>
      <c r="J61" s="80">
        <v>318.63</v>
      </c>
      <c r="K61" s="80">
        <v>331.65</v>
      </c>
      <c r="L61" s="129" t="s">
        <v>991</v>
      </c>
    </row>
    <row r="62" s="119" customFormat="1" ht="44.25" customHeight="1" spans="1:12">
      <c r="A62" s="80">
        <v>58</v>
      </c>
      <c r="B62" s="44" t="s">
        <v>721</v>
      </c>
      <c r="C62" s="123" t="s">
        <v>722</v>
      </c>
      <c r="D62" s="124" t="s">
        <v>154</v>
      </c>
      <c r="E62" s="80">
        <v>1</v>
      </c>
      <c r="F62" s="80">
        <v>13.33</v>
      </c>
      <c r="G62" s="80" t="s">
        <v>989</v>
      </c>
      <c r="H62" s="125" t="s">
        <v>990</v>
      </c>
      <c r="I62" s="125" t="s">
        <v>990</v>
      </c>
      <c r="J62" s="80">
        <v>5308.036</v>
      </c>
      <c r="K62" s="80">
        <v>5499</v>
      </c>
      <c r="L62" s="129" t="s">
        <v>991</v>
      </c>
    </row>
    <row r="63" s="119" customFormat="1" ht="33" customHeight="1" spans="1:12">
      <c r="A63" s="80">
        <v>59</v>
      </c>
      <c r="B63" s="44" t="s">
        <v>725</v>
      </c>
      <c r="C63" s="123" t="s">
        <v>726</v>
      </c>
      <c r="D63" s="127" t="s">
        <v>157</v>
      </c>
      <c r="E63" s="80">
        <v>1</v>
      </c>
      <c r="F63" s="80">
        <v>0.81</v>
      </c>
      <c r="G63" s="80" t="s">
        <v>990</v>
      </c>
      <c r="H63" s="125" t="s">
        <v>993</v>
      </c>
      <c r="I63" s="125" t="s">
        <v>995</v>
      </c>
      <c r="J63" s="80">
        <v>2052.43</v>
      </c>
      <c r="K63" s="80">
        <v>4924.8</v>
      </c>
      <c r="L63" s="129" t="s">
        <v>991</v>
      </c>
    </row>
    <row r="64" s="119" customFormat="1" ht="33" customHeight="1" spans="1:12">
      <c r="A64" s="80">
        <v>60</v>
      </c>
      <c r="B64" s="44" t="s">
        <v>729</v>
      </c>
      <c r="C64" s="123" t="s">
        <v>730</v>
      </c>
      <c r="D64" s="124" t="s">
        <v>276</v>
      </c>
      <c r="E64" s="80">
        <v>1</v>
      </c>
      <c r="F64" s="80">
        <v>0.93</v>
      </c>
      <c r="G64" s="80" t="s">
        <v>990</v>
      </c>
      <c r="H64" s="125" t="s">
        <v>993</v>
      </c>
      <c r="I64" s="125" t="s">
        <v>995</v>
      </c>
      <c r="J64" s="80">
        <v>1728.79</v>
      </c>
      <c r="K64" s="80">
        <v>3429</v>
      </c>
      <c r="L64" s="129" t="s">
        <v>991</v>
      </c>
    </row>
    <row r="65" s="119" customFormat="1" ht="33" customHeight="1" spans="1:12">
      <c r="A65" s="80">
        <v>61</v>
      </c>
      <c r="B65" s="44" t="s">
        <v>733</v>
      </c>
      <c r="C65" s="123" t="s">
        <v>734</v>
      </c>
      <c r="D65" s="124" t="s">
        <v>161</v>
      </c>
      <c r="E65" s="80">
        <v>1</v>
      </c>
      <c r="F65" s="80">
        <v>3.76</v>
      </c>
      <c r="G65" s="80" t="s">
        <v>992</v>
      </c>
      <c r="H65" s="125" t="s">
        <v>990</v>
      </c>
      <c r="I65" s="125" t="s">
        <v>993</v>
      </c>
      <c r="J65" s="80">
        <v>1797.28</v>
      </c>
      <c r="K65" s="80">
        <v>16243.2</v>
      </c>
      <c r="L65" s="129" t="s">
        <v>991</v>
      </c>
    </row>
    <row r="66" s="119" customFormat="1" ht="33" customHeight="1" spans="1:12">
      <c r="A66" s="80">
        <v>62</v>
      </c>
      <c r="B66" s="44" t="s">
        <v>737</v>
      </c>
      <c r="C66" s="123" t="s">
        <v>738</v>
      </c>
      <c r="D66" s="124" t="s">
        <v>161</v>
      </c>
      <c r="E66" s="80">
        <v>1</v>
      </c>
      <c r="F66" s="80">
        <v>1.58</v>
      </c>
      <c r="G66" s="80" t="s">
        <v>992</v>
      </c>
      <c r="H66" s="125" t="s">
        <v>990</v>
      </c>
      <c r="I66" s="125" t="s">
        <v>993</v>
      </c>
      <c r="J66" s="80">
        <v>811.04</v>
      </c>
      <c r="K66" s="80">
        <v>6825.6</v>
      </c>
      <c r="L66" s="129" t="s">
        <v>991</v>
      </c>
    </row>
    <row r="67" s="119" customFormat="1" ht="33" customHeight="1" spans="1:12">
      <c r="A67" s="80">
        <v>63</v>
      </c>
      <c r="B67" s="44" t="s">
        <v>741</v>
      </c>
      <c r="C67" s="123" t="s">
        <v>742</v>
      </c>
      <c r="D67" s="127" t="s">
        <v>164</v>
      </c>
      <c r="E67" s="80">
        <v>2</v>
      </c>
      <c r="F67" s="80">
        <v>2.21</v>
      </c>
      <c r="G67" s="80" t="s">
        <v>992</v>
      </c>
      <c r="H67" s="125" t="s">
        <v>990</v>
      </c>
      <c r="I67" s="125" t="s">
        <v>993</v>
      </c>
      <c r="J67" s="80">
        <v>4002.83</v>
      </c>
      <c r="K67" s="80">
        <v>6555.925</v>
      </c>
      <c r="L67" s="129" t="s">
        <v>991</v>
      </c>
    </row>
    <row r="68" s="119" customFormat="1" ht="33" customHeight="1" spans="1:12">
      <c r="A68" s="80">
        <v>64</v>
      </c>
      <c r="B68" s="44" t="s">
        <v>745</v>
      </c>
      <c r="C68" s="123" t="s">
        <v>746</v>
      </c>
      <c r="D68" s="127" t="s">
        <v>193</v>
      </c>
      <c r="E68" s="80">
        <v>2</v>
      </c>
      <c r="F68" s="80">
        <v>12.93</v>
      </c>
      <c r="G68" s="80" t="s">
        <v>989</v>
      </c>
      <c r="H68" s="125" t="s">
        <v>990</v>
      </c>
      <c r="I68" s="125" t="s">
        <v>990</v>
      </c>
      <c r="J68" s="80">
        <v>5205.8464</v>
      </c>
      <c r="K68" s="80">
        <v>6289</v>
      </c>
      <c r="L68" s="129" t="s">
        <v>991</v>
      </c>
    </row>
    <row r="69" s="119" customFormat="1" ht="33" customHeight="1" spans="1:12">
      <c r="A69" s="80">
        <v>65</v>
      </c>
      <c r="B69" s="44" t="s">
        <v>752</v>
      </c>
      <c r="C69" s="123" t="s">
        <v>753</v>
      </c>
      <c r="D69" s="127" t="s">
        <v>751</v>
      </c>
      <c r="E69" s="80">
        <v>1</v>
      </c>
      <c r="F69" s="80">
        <v>2.2</v>
      </c>
      <c r="G69" s="80" t="s">
        <v>992</v>
      </c>
      <c r="H69" s="125" t="s">
        <v>990</v>
      </c>
      <c r="I69" s="125" t="s">
        <v>993</v>
      </c>
      <c r="J69" s="80">
        <v>908.6</v>
      </c>
      <c r="K69" s="80">
        <v>910.5</v>
      </c>
      <c r="L69" s="129" t="s">
        <v>991</v>
      </c>
    </row>
    <row r="70" s="119" customFormat="1" ht="33" customHeight="1" spans="1:12">
      <c r="A70" s="80">
        <v>66</v>
      </c>
      <c r="B70" s="44" t="s">
        <v>756</v>
      </c>
      <c r="C70" s="123" t="s">
        <v>757</v>
      </c>
      <c r="D70" s="127" t="s">
        <v>199</v>
      </c>
      <c r="E70" s="80">
        <v>1</v>
      </c>
      <c r="F70" s="80">
        <v>2</v>
      </c>
      <c r="G70" s="80" t="s">
        <v>992</v>
      </c>
      <c r="H70" s="125" t="s">
        <v>990</v>
      </c>
      <c r="I70" s="125" t="s">
        <v>993</v>
      </c>
      <c r="J70" s="80">
        <v>666</v>
      </c>
      <c r="K70" s="80">
        <v>750</v>
      </c>
      <c r="L70" s="129" t="s">
        <v>991</v>
      </c>
    </row>
    <row r="71" s="119" customFormat="1" ht="33" customHeight="1" spans="1:12">
      <c r="A71" s="80">
        <v>67</v>
      </c>
      <c r="B71" s="44" t="s">
        <v>760</v>
      </c>
      <c r="C71" s="123" t="s">
        <v>761</v>
      </c>
      <c r="D71" s="127" t="s">
        <v>96</v>
      </c>
      <c r="E71" s="80">
        <v>1</v>
      </c>
      <c r="F71" s="80">
        <v>2</v>
      </c>
      <c r="G71" s="80" t="s">
        <v>992</v>
      </c>
      <c r="H71" s="125" t="s">
        <v>990</v>
      </c>
      <c r="I71" s="125" t="s">
        <v>993</v>
      </c>
      <c r="J71" s="80">
        <v>672</v>
      </c>
      <c r="K71" s="80">
        <v>702</v>
      </c>
      <c r="L71" s="129" t="s">
        <v>991</v>
      </c>
    </row>
    <row r="72" s="119" customFormat="1" ht="33" customHeight="1" spans="1:12">
      <c r="A72" s="80">
        <v>68</v>
      </c>
      <c r="B72" s="44" t="s">
        <v>765</v>
      </c>
      <c r="C72" s="123" t="s">
        <v>766</v>
      </c>
      <c r="D72" s="127" t="s">
        <v>96</v>
      </c>
      <c r="E72" s="80">
        <v>1</v>
      </c>
      <c r="F72" s="80">
        <v>5.7</v>
      </c>
      <c r="G72" s="80" t="s">
        <v>989</v>
      </c>
      <c r="H72" s="125" t="s">
        <v>990</v>
      </c>
      <c r="I72" s="125" t="s">
        <v>990</v>
      </c>
      <c r="J72" s="80">
        <v>2062.85</v>
      </c>
      <c r="K72" s="80">
        <v>2078.7</v>
      </c>
      <c r="L72" s="129" t="s">
        <v>991</v>
      </c>
    </row>
    <row r="73" s="119" customFormat="1" ht="39.75" customHeight="1" spans="1:12">
      <c r="A73" s="80">
        <v>69</v>
      </c>
      <c r="B73" s="44" t="s">
        <v>770</v>
      </c>
      <c r="C73" s="123" t="s">
        <v>771</v>
      </c>
      <c r="D73" s="127" t="s">
        <v>96</v>
      </c>
      <c r="E73" s="80">
        <v>1</v>
      </c>
      <c r="F73" s="80">
        <v>3.1</v>
      </c>
      <c r="G73" s="80" t="s">
        <v>989</v>
      </c>
      <c r="H73" s="125" t="s">
        <v>990</v>
      </c>
      <c r="I73" s="125" t="s">
        <v>990</v>
      </c>
      <c r="J73" s="80">
        <v>1125.8</v>
      </c>
      <c r="K73" s="80">
        <v>2184</v>
      </c>
      <c r="L73" s="129" t="s">
        <v>991</v>
      </c>
    </row>
    <row r="74" s="119" customFormat="1" ht="39.75" customHeight="1" spans="1:12">
      <c r="A74" s="80">
        <v>70</v>
      </c>
      <c r="B74" s="44" t="s">
        <v>774</v>
      </c>
      <c r="C74" s="123" t="s">
        <v>775</v>
      </c>
      <c r="D74" s="127" t="s">
        <v>96</v>
      </c>
      <c r="E74" s="80">
        <v>1</v>
      </c>
      <c r="F74" s="80">
        <v>2.13</v>
      </c>
      <c r="G74" s="80" t="s">
        <v>992</v>
      </c>
      <c r="H74" s="125" t="s">
        <v>990</v>
      </c>
      <c r="I74" s="125" t="s">
        <v>993</v>
      </c>
      <c r="J74" s="80">
        <v>712.485</v>
      </c>
      <c r="K74" s="80">
        <v>753</v>
      </c>
      <c r="L74" s="129" t="s">
        <v>991</v>
      </c>
    </row>
    <row r="75" s="119" customFormat="1" ht="39.75" customHeight="1" spans="1:12">
      <c r="A75" s="80">
        <v>71</v>
      </c>
      <c r="B75" s="44" t="s">
        <v>779</v>
      </c>
      <c r="C75" s="123" t="s">
        <v>780</v>
      </c>
      <c r="D75" s="127" t="s">
        <v>234</v>
      </c>
      <c r="E75" s="80">
        <v>1</v>
      </c>
      <c r="F75" s="80">
        <v>1.86</v>
      </c>
      <c r="G75" s="80" t="s">
        <v>992</v>
      </c>
      <c r="H75" s="125" t="s">
        <v>990</v>
      </c>
      <c r="I75" s="125" t="s">
        <v>993</v>
      </c>
      <c r="J75" s="80">
        <v>633.23</v>
      </c>
      <c r="K75" s="80">
        <v>660</v>
      </c>
      <c r="L75" s="129" t="s">
        <v>991</v>
      </c>
    </row>
    <row r="76" s="119" customFormat="1" ht="33" customHeight="1" spans="1:12">
      <c r="A76" s="80">
        <v>72</v>
      </c>
      <c r="B76" s="44" t="s">
        <v>782</v>
      </c>
      <c r="C76" s="123" t="s">
        <v>783</v>
      </c>
      <c r="D76" s="127" t="s">
        <v>253</v>
      </c>
      <c r="E76" s="80">
        <v>1</v>
      </c>
      <c r="F76" s="80">
        <v>0.96</v>
      </c>
      <c r="G76" s="80" t="s">
        <v>990</v>
      </c>
      <c r="H76" s="125" t="s">
        <v>993</v>
      </c>
      <c r="I76" s="125" t="s">
        <v>995</v>
      </c>
      <c r="J76" s="80">
        <v>325.28</v>
      </c>
      <c r="K76" s="80">
        <v>336</v>
      </c>
      <c r="L76" s="129" t="s">
        <v>991</v>
      </c>
    </row>
    <row r="77" s="119" customFormat="1" ht="42" customHeight="1" spans="1:12">
      <c r="A77" s="80">
        <v>73</v>
      </c>
      <c r="B77" s="44" t="s">
        <v>786</v>
      </c>
      <c r="C77" s="123" t="s">
        <v>787</v>
      </c>
      <c r="D77" s="127" t="s">
        <v>96</v>
      </c>
      <c r="E77" s="80">
        <v>1</v>
      </c>
      <c r="F77" s="80">
        <v>18.67</v>
      </c>
      <c r="G77" s="80" t="s">
        <v>996</v>
      </c>
      <c r="H77" s="125" t="s">
        <v>997</v>
      </c>
      <c r="I77" s="125" t="s">
        <v>990</v>
      </c>
      <c r="J77" s="80">
        <v>5927.725</v>
      </c>
      <c r="K77" s="80">
        <v>7281.3</v>
      </c>
      <c r="L77" s="129" t="s">
        <v>991</v>
      </c>
    </row>
    <row r="78" s="119" customFormat="1" ht="42" customHeight="1" spans="1:12">
      <c r="A78" s="80">
        <v>74</v>
      </c>
      <c r="B78" s="44" t="s">
        <v>790</v>
      </c>
      <c r="C78" s="123" t="s">
        <v>791</v>
      </c>
      <c r="D78" s="127" t="s">
        <v>260</v>
      </c>
      <c r="E78" s="80">
        <v>1</v>
      </c>
      <c r="F78" s="80">
        <v>2</v>
      </c>
      <c r="G78" s="80" t="s">
        <v>992</v>
      </c>
      <c r="H78" s="125" t="s">
        <v>990</v>
      </c>
      <c r="I78" s="125" t="s">
        <v>993</v>
      </c>
      <c r="J78" s="80">
        <v>685</v>
      </c>
      <c r="K78" s="80">
        <v>740</v>
      </c>
      <c r="L78" s="129" t="s">
        <v>991</v>
      </c>
    </row>
    <row r="79" s="119" customFormat="1" ht="42" customHeight="1" spans="1:12">
      <c r="A79" s="80">
        <v>75</v>
      </c>
      <c r="B79" s="44" t="s">
        <v>794</v>
      </c>
      <c r="C79" s="123" t="s">
        <v>795</v>
      </c>
      <c r="D79" s="127" t="s">
        <v>263</v>
      </c>
      <c r="E79" s="80">
        <v>1</v>
      </c>
      <c r="F79" s="80">
        <v>10.67</v>
      </c>
      <c r="G79" s="80" t="s">
        <v>989</v>
      </c>
      <c r="H79" s="125" t="s">
        <v>990</v>
      </c>
      <c r="I79" s="125" t="s">
        <v>990</v>
      </c>
      <c r="J79" s="80">
        <v>3654.475</v>
      </c>
      <c r="K79" s="80">
        <v>3947.9</v>
      </c>
      <c r="L79" s="129" t="s">
        <v>991</v>
      </c>
    </row>
    <row r="80" s="119" customFormat="1" ht="42" customHeight="1" spans="1:12">
      <c r="A80" s="80">
        <v>76</v>
      </c>
      <c r="B80" s="44" t="s">
        <v>798</v>
      </c>
      <c r="C80" s="123" t="s">
        <v>799</v>
      </c>
      <c r="D80" s="127" t="s">
        <v>279</v>
      </c>
      <c r="E80" s="80">
        <v>1</v>
      </c>
      <c r="F80" s="80">
        <v>0.11</v>
      </c>
      <c r="G80" s="80" t="s">
        <v>990</v>
      </c>
      <c r="H80" s="125" t="s">
        <v>993</v>
      </c>
      <c r="I80" s="125" t="s">
        <v>995</v>
      </c>
      <c r="J80" s="80">
        <v>152.16</v>
      </c>
      <c r="K80" s="80">
        <v>485</v>
      </c>
      <c r="L80" s="129" t="s">
        <v>991</v>
      </c>
    </row>
    <row r="81" s="119" customFormat="1" ht="42" customHeight="1" spans="1:12">
      <c r="A81" s="80">
        <v>77</v>
      </c>
      <c r="B81" s="44" t="s">
        <v>802</v>
      </c>
      <c r="C81" s="123" t="s">
        <v>803</v>
      </c>
      <c r="D81" s="127" t="s">
        <v>287</v>
      </c>
      <c r="E81" s="80">
        <v>1</v>
      </c>
      <c r="F81" s="80">
        <v>5.93</v>
      </c>
      <c r="G81" s="80" t="s">
        <v>989</v>
      </c>
      <c r="H81" s="125" t="s">
        <v>990</v>
      </c>
      <c r="I81" s="125" t="s">
        <v>990</v>
      </c>
      <c r="J81" s="80">
        <v>4037.79</v>
      </c>
      <c r="K81" s="80">
        <v>21698</v>
      </c>
      <c r="L81" s="129" t="s">
        <v>991</v>
      </c>
    </row>
    <row r="82" s="119" customFormat="1" ht="33" customHeight="1" spans="1:12">
      <c r="A82" s="80">
        <v>78</v>
      </c>
      <c r="B82" s="44" t="s">
        <v>289</v>
      </c>
      <c r="C82" s="123" t="s">
        <v>806</v>
      </c>
      <c r="D82" s="127" t="s">
        <v>290</v>
      </c>
      <c r="E82" s="80">
        <v>1</v>
      </c>
      <c r="F82" s="80">
        <v>2.95</v>
      </c>
      <c r="G82" s="80" t="s">
        <v>992</v>
      </c>
      <c r="H82" s="125" t="s">
        <v>990</v>
      </c>
      <c r="I82" s="125" t="s">
        <v>993</v>
      </c>
      <c r="J82" s="80">
        <v>2108.1</v>
      </c>
      <c r="K82" s="80">
        <v>6100</v>
      </c>
      <c r="L82" s="129" t="s">
        <v>991</v>
      </c>
    </row>
    <row r="83" s="119" customFormat="1" ht="33" customHeight="1" spans="1:12">
      <c r="A83" s="80">
        <v>79</v>
      </c>
      <c r="B83" s="44" t="s">
        <v>809</v>
      </c>
      <c r="C83" s="123" t="s">
        <v>810</v>
      </c>
      <c r="D83" s="127" t="s">
        <v>293</v>
      </c>
      <c r="E83" s="80">
        <v>1</v>
      </c>
      <c r="F83" s="80">
        <v>0.47</v>
      </c>
      <c r="G83" s="80" t="s">
        <v>990</v>
      </c>
      <c r="H83" s="125" t="s">
        <v>993</v>
      </c>
      <c r="I83" s="125" t="s">
        <v>995</v>
      </c>
      <c r="J83" s="80">
        <v>287.86</v>
      </c>
      <c r="K83" s="80">
        <v>2132</v>
      </c>
      <c r="L83" s="129" t="s">
        <v>991</v>
      </c>
    </row>
    <row r="84" s="119" customFormat="1" ht="33" customHeight="1" spans="1:12">
      <c r="A84" s="80">
        <v>80</v>
      </c>
      <c r="B84" s="44" t="s">
        <v>813</v>
      </c>
      <c r="C84" s="123" t="s">
        <v>814</v>
      </c>
      <c r="D84" s="127" t="s">
        <v>296</v>
      </c>
      <c r="E84" s="80">
        <v>1</v>
      </c>
      <c r="F84" s="80">
        <v>4</v>
      </c>
      <c r="G84" s="80" t="s">
        <v>992</v>
      </c>
      <c r="H84" s="125" t="s">
        <v>990</v>
      </c>
      <c r="I84" s="125" t="s">
        <v>993</v>
      </c>
      <c r="J84" s="80">
        <v>6347</v>
      </c>
      <c r="K84" s="80">
        <v>21000</v>
      </c>
      <c r="L84" s="129" t="s">
        <v>991</v>
      </c>
    </row>
    <row r="85" s="119" customFormat="1" ht="33" customHeight="1" spans="1:12">
      <c r="A85" s="80">
        <v>81</v>
      </c>
      <c r="B85" s="44" t="s">
        <v>817</v>
      </c>
      <c r="C85" s="123" t="s">
        <v>818</v>
      </c>
      <c r="D85" s="127" t="s">
        <v>299</v>
      </c>
      <c r="E85" s="80">
        <v>1</v>
      </c>
      <c r="F85" s="80">
        <v>5.2</v>
      </c>
      <c r="G85" s="80" t="s">
        <v>992</v>
      </c>
      <c r="H85" s="125" t="s">
        <v>990</v>
      </c>
      <c r="I85" s="125" t="s">
        <v>993</v>
      </c>
      <c r="J85" s="80">
        <v>9401.6</v>
      </c>
      <c r="K85" s="80">
        <v>16640</v>
      </c>
      <c r="L85" s="129" t="s">
        <v>991</v>
      </c>
    </row>
    <row r="86" s="119" customFormat="1" ht="33" customHeight="1" spans="1:12">
      <c r="A86" s="80">
        <v>82</v>
      </c>
      <c r="B86" s="44" t="s">
        <v>821</v>
      </c>
      <c r="C86" s="123" t="s">
        <v>822</v>
      </c>
      <c r="D86" s="124" t="s">
        <v>111</v>
      </c>
      <c r="E86" s="80">
        <v>1</v>
      </c>
      <c r="F86" s="80">
        <v>7.27</v>
      </c>
      <c r="G86" s="80" t="s">
        <v>989</v>
      </c>
      <c r="H86" s="125" t="s">
        <v>990</v>
      </c>
      <c r="I86" s="125" t="s">
        <v>990</v>
      </c>
      <c r="J86" s="80">
        <v>16475.81</v>
      </c>
      <c r="K86" s="80">
        <v>34510.69</v>
      </c>
      <c r="L86" s="129" t="s">
        <v>998</v>
      </c>
    </row>
    <row r="87" s="119" customFormat="1" ht="33" customHeight="1" spans="1:12">
      <c r="A87" s="80">
        <v>83</v>
      </c>
      <c r="B87" s="44" t="s">
        <v>827</v>
      </c>
      <c r="C87" s="123" t="s">
        <v>828</v>
      </c>
      <c r="D87" s="124" t="s">
        <v>826</v>
      </c>
      <c r="E87" s="80">
        <v>2</v>
      </c>
      <c r="F87" s="80">
        <v>0.23</v>
      </c>
      <c r="G87" s="80" t="s">
        <v>992</v>
      </c>
      <c r="H87" s="125" t="s">
        <v>990</v>
      </c>
      <c r="I87" s="125" t="s">
        <v>993</v>
      </c>
      <c r="J87" s="80">
        <v>100.74</v>
      </c>
      <c r="K87" s="80">
        <v>396.75</v>
      </c>
      <c r="L87" s="129" t="s">
        <v>998</v>
      </c>
    </row>
    <row r="88" s="119" customFormat="1" ht="33" customHeight="1" spans="1:12">
      <c r="A88" s="80">
        <v>84</v>
      </c>
      <c r="B88" s="44" t="s">
        <v>831</v>
      </c>
      <c r="C88" s="123" t="s">
        <v>832</v>
      </c>
      <c r="D88" s="127" t="s">
        <v>309</v>
      </c>
      <c r="E88" s="80">
        <v>1</v>
      </c>
      <c r="F88" s="80">
        <v>0.05</v>
      </c>
      <c r="G88" s="80" t="s">
        <v>992</v>
      </c>
      <c r="H88" s="125" t="s">
        <v>990</v>
      </c>
      <c r="I88" s="125" t="s">
        <v>993</v>
      </c>
      <c r="J88" s="80">
        <v>21.9</v>
      </c>
      <c r="K88" s="80">
        <v>86.25</v>
      </c>
      <c r="L88" s="129" t="s">
        <v>998</v>
      </c>
    </row>
    <row r="89" s="119" customFormat="1" ht="33" customHeight="1" spans="1:12">
      <c r="A89" s="80">
        <v>85</v>
      </c>
      <c r="B89" s="44" t="s">
        <v>835</v>
      </c>
      <c r="C89" s="123" t="s">
        <v>836</v>
      </c>
      <c r="D89" s="127" t="s">
        <v>312</v>
      </c>
      <c r="E89" s="80">
        <v>1</v>
      </c>
      <c r="F89" s="80">
        <v>3.46</v>
      </c>
      <c r="G89" s="80" t="s">
        <v>990</v>
      </c>
      <c r="H89" s="125" t="s">
        <v>993</v>
      </c>
      <c r="I89" s="125" t="s">
        <v>995</v>
      </c>
      <c r="J89" s="80">
        <v>1515.48</v>
      </c>
      <c r="K89" s="80">
        <v>4203.9</v>
      </c>
      <c r="L89" s="129" t="s">
        <v>998</v>
      </c>
    </row>
    <row r="90" s="119" customFormat="1" ht="57.75" customHeight="1" spans="1:12">
      <c r="A90" s="80">
        <v>86</v>
      </c>
      <c r="B90" s="44" t="s">
        <v>839</v>
      </c>
      <c r="C90" s="123" t="s">
        <v>840</v>
      </c>
      <c r="D90" s="127" t="s">
        <v>315</v>
      </c>
      <c r="E90" s="80">
        <v>1</v>
      </c>
      <c r="F90" s="80">
        <v>1.36</v>
      </c>
      <c r="G90" s="80" t="s">
        <v>990</v>
      </c>
      <c r="H90" s="125" t="s">
        <v>993</v>
      </c>
      <c r="I90" s="125" t="s">
        <v>995</v>
      </c>
      <c r="J90" s="80">
        <v>595.68</v>
      </c>
      <c r="K90" s="80">
        <v>1652.4</v>
      </c>
      <c r="L90" s="129" t="s">
        <v>998</v>
      </c>
    </row>
    <row r="91" s="119" customFormat="1" ht="42.75" customHeight="1" spans="1:12">
      <c r="A91" s="80">
        <v>87</v>
      </c>
      <c r="B91" s="44" t="s">
        <v>843</v>
      </c>
      <c r="C91" s="123" t="s">
        <v>844</v>
      </c>
      <c r="D91" s="127" t="s">
        <v>318</v>
      </c>
      <c r="E91" s="80">
        <v>1</v>
      </c>
      <c r="F91" s="80">
        <v>3.08</v>
      </c>
      <c r="G91" s="80" t="s">
        <v>992</v>
      </c>
      <c r="H91" s="125" t="s">
        <v>990</v>
      </c>
      <c r="I91" s="125" t="s">
        <v>993</v>
      </c>
      <c r="J91" s="80">
        <v>1349.04</v>
      </c>
      <c r="K91" s="80">
        <v>3742.2</v>
      </c>
      <c r="L91" s="129" t="s">
        <v>998</v>
      </c>
    </row>
    <row r="92" s="119" customFormat="1" ht="33" customHeight="1" spans="1:12">
      <c r="A92" s="80">
        <v>88</v>
      </c>
      <c r="B92" s="44" t="s">
        <v>847</v>
      </c>
      <c r="C92" s="123" t="s">
        <v>848</v>
      </c>
      <c r="D92" s="127" t="s">
        <v>321</v>
      </c>
      <c r="E92" s="80">
        <v>1</v>
      </c>
      <c r="F92" s="80">
        <v>0.52</v>
      </c>
      <c r="G92" s="80" t="s">
        <v>992</v>
      </c>
      <c r="H92" s="125" t="s">
        <v>990</v>
      </c>
      <c r="I92" s="125" t="s">
        <v>993</v>
      </c>
      <c r="J92" s="80">
        <v>227.76</v>
      </c>
      <c r="K92" s="80">
        <v>631.8</v>
      </c>
      <c r="L92" s="129" t="s">
        <v>998</v>
      </c>
    </row>
    <row r="93" s="119" customFormat="1" ht="33" customHeight="1" spans="1:12">
      <c r="A93" s="80">
        <v>89</v>
      </c>
      <c r="B93" s="44" t="s">
        <v>851</v>
      </c>
      <c r="C93" s="123" t="s">
        <v>852</v>
      </c>
      <c r="D93" s="127" t="s">
        <v>324</v>
      </c>
      <c r="E93" s="80">
        <v>3</v>
      </c>
      <c r="F93" s="80">
        <v>0.85</v>
      </c>
      <c r="G93" s="80" t="s">
        <v>989</v>
      </c>
      <c r="H93" s="125" t="s">
        <v>990</v>
      </c>
      <c r="I93" s="125" t="s">
        <v>990</v>
      </c>
      <c r="J93" s="80">
        <v>268.6</v>
      </c>
      <c r="K93" s="80">
        <v>420.75</v>
      </c>
      <c r="L93" s="129" t="s">
        <v>998</v>
      </c>
    </row>
    <row r="94" s="119" customFormat="1" ht="51.75" customHeight="1" spans="1:12">
      <c r="A94" s="80">
        <v>90</v>
      </c>
      <c r="B94" s="44" t="s">
        <v>854</v>
      </c>
      <c r="C94" s="123" t="s">
        <v>855</v>
      </c>
      <c r="D94" s="127" t="s">
        <v>327</v>
      </c>
      <c r="E94" s="80">
        <v>3</v>
      </c>
      <c r="F94" s="80">
        <v>31.18</v>
      </c>
      <c r="G94" s="80" t="s">
        <v>996</v>
      </c>
      <c r="H94" s="125" t="s">
        <v>997</v>
      </c>
      <c r="I94" s="125" t="s">
        <v>990</v>
      </c>
      <c r="J94" s="80">
        <v>9852.88</v>
      </c>
      <c r="K94" s="80">
        <v>15434.1</v>
      </c>
      <c r="L94" s="129" t="s">
        <v>998</v>
      </c>
    </row>
    <row r="95" s="119" customFormat="1" ht="33" customHeight="1" spans="1:12">
      <c r="A95" s="80">
        <v>91</v>
      </c>
      <c r="B95" s="44" t="s">
        <v>857</v>
      </c>
      <c r="C95" s="123" t="s">
        <v>858</v>
      </c>
      <c r="D95" s="127" t="s">
        <v>330</v>
      </c>
      <c r="E95" s="80">
        <v>1</v>
      </c>
      <c r="F95" s="80">
        <v>0.87</v>
      </c>
      <c r="G95" s="80" t="s">
        <v>992</v>
      </c>
      <c r="H95" s="125" t="s">
        <v>990</v>
      </c>
      <c r="I95" s="125" t="s">
        <v>993</v>
      </c>
      <c r="J95" s="80">
        <v>274.92</v>
      </c>
      <c r="K95" s="80">
        <v>430.65</v>
      </c>
      <c r="L95" s="129" t="s">
        <v>998</v>
      </c>
    </row>
    <row r="96" s="119" customFormat="1" ht="33" customHeight="1" spans="1:12">
      <c r="A96" s="80">
        <v>92</v>
      </c>
      <c r="B96" s="44" t="s">
        <v>860</v>
      </c>
      <c r="C96" s="123" t="s">
        <v>861</v>
      </c>
      <c r="D96" s="127" t="s">
        <v>333</v>
      </c>
      <c r="E96" s="80">
        <v>1</v>
      </c>
      <c r="F96" s="80">
        <v>2.29</v>
      </c>
      <c r="G96" s="80" t="s">
        <v>990</v>
      </c>
      <c r="H96" s="125" t="s">
        <v>993</v>
      </c>
      <c r="I96" s="125" t="s">
        <v>995</v>
      </c>
      <c r="J96" s="80">
        <v>723.64</v>
      </c>
      <c r="K96" s="80">
        <v>1030.5</v>
      </c>
      <c r="L96" s="129" t="s">
        <v>998</v>
      </c>
    </row>
    <row r="97" s="119" customFormat="1" ht="33" customHeight="1" spans="1:12">
      <c r="A97" s="80">
        <v>93</v>
      </c>
      <c r="B97" s="44" t="s">
        <v>867</v>
      </c>
      <c r="C97" s="123" t="s">
        <v>868</v>
      </c>
      <c r="D97" s="127" t="s">
        <v>866</v>
      </c>
      <c r="E97" s="80">
        <v>1</v>
      </c>
      <c r="F97" s="80">
        <v>4</v>
      </c>
      <c r="G97" s="80" t="s">
        <v>990</v>
      </c>
      <c r="H97" s="125" t="s">
        <v>993</v>
      </c>
      <c r="I97" s="125" t="s">
        <v>995</v>
      </c>
      <c r="J97" s="80">
        <v>2072</v>
      </c>
      <c r="K97" s="80">
        <v>2440</v>
      </c>
      <c r="L97" s="129" t="s">
        <v>998</v>
      </c>
    </row>
    <row r="98" s="119" customFormat="1" ht="33" customHeight="1" spans="1:12">
      <c r="A98" s="80">
        <v>94</v>
      </c>
      <c r="B98" s="44" t="s">
        <v>873</v>
      </c>
      <c r="C98" s="123" t="s">
        <v>874</v>
      </c>
      <c r="D98" s="127" t="s">
        <v>872</v>
      </c>
      <c r="E98" s="80">
        <v>1</v>
      </c>
      <c r="F98" s="80">
        <v>3.87</v>
      </c>
      <c r="G98" s="80" t="s">
        <v>992</v>
      </c>
      <c r="H98" s="125" t="s">
        <v>990</v>
      </c>
      <c r="I98" s="125" t="s">
        <v>993</v>
      </c>
      <c r="J98" s="80">
        <v>2004.66</v>
      </c>
      <c r="K98" s="80">
        <v>4702.05</v>
      </c>
      <c r="L98" s="129" t="s">
        <v>998</v>
      </c>
    </row>
    <row r="99" s="119" customFormat="1" ht="33" customHeight="1" spans="1:12">
      <c r="A99" s="80">
        <v>95</v>
      </c>
      <c r="B99" s="44" t="s">
        <v>880</v>
      </c>
      <c r="C99" s="123" t="s">
        <v>881</v>
      </c>
      <c r="D99" s="127" t="s">
        <v>879</v>
      </c>
      <c r="E99" s="80">
        <v>1</v>
      </c>
      <c r="F99" s="80">
        <v>4</v>
      </c>
      <c r="G99" s="80" t="s">
        <v>992</v>
      </c>
      <c r="H99" s="125" t="s">
        <v>990</v>
      </c>
      <c r="I99" s="125" t="s">
        <v>993</v>
      </c>
      <c r="J99" s="80">
        <v>2072</v>
      </c>
      <c r="K99" s="80">
        <v>4860</v>
      </c>
      <c r="L99" s="129" t="s">
        <v>998</v>
      </c>
    </row>
    <row r="100" s="119" customFormat="1" ht="33" customHeight="1" spans="1:12">
      <c r="A100" s="80">
        <v>96</v>
      </c>
      <c r="B100" s="44" t="s">
        <v>886</v>
      </c>
      <c r="C100" s="123" t="s">
        <v>804</v>
      </c>
      <c r="D100" s="127" t="s">
        <v>885</v>
      </c>
      <c r="E100" s="80">
        <v>1</v>
      </c>
      <c r="F100" s="80">
        <v>8</v>
      </c>
      <c r="G100" s="80" t="s">
        <v>992</v>
      </c>
      <c r="H100" s="125" t="s">
        <v>990</v>
      </c>
      <c r="I100" s="125" t="s">
        <v>993</v>
      </c>
      <c r="J100" s="80">
        <v>4144</v>
      </c>
      <c r="K100" s="80">
        <v>9720</v>
      </c>
      <c r="L100" s="129" t="s">
        <v>998</v>
      </c>
    </row>
    <row r="101" s="119" customFormat="1" ht="60" customHeight="1" spans="1:12">
      <c r="A101" s="80">
        <v>97</v>
      </c>
      <c r="B101" s="44" t="s">
        <v>891</v>
      </c>
      <c r="C101" s="123" t="s">
        <v>892</v>
      </c>
      <c r="D101" s="127" t="s">
        <v>890</v>
      </c>
      <c r="E101" s="80">
        <v>1</v>
      </c>
      <c r="F101" s="80">
        <v>0.62</v>
      </c>
      <c r="G101" s="80" t="s">
        <v>990</v>
      </c>
      <c r="H101" s="125" t="s">
        <v>993</v>
      </c>
      <c r="I101" s="125" t="s">
        <v>995</v>
      </c>
      <c r="J101" s="80">
        <v>321.16</v>
      </c>
      <c r="K101" s="80">
        <v>1069.5</v>
      </c>
      <c r="L101" s="129" t="s">
        <v>998</v>
      </c>
    </row>
    <row r="102" s="119" customFormat="1" ht="41.25" customHeight="1" spans="1:12">
      <c r="A102" s="80">
        <v>98</v>
      </c>
      <c r="B102" s="44" t="s">
        <v>897</v>
      </c>
      <c r="C102" s="123" t="s">
        <v>898</v>
      </c>
      <c r="D102" s="127" t="s">
        <v>896</v>
      </c>
      <c r="E102" s="80">
        <v>1</v>
      </c>
      <c r="F102" s="80">
        <v>37.99</v>
      </c>
      <c r="G102" s="80" t="s">
        <v>996</v>
      </c>
      <c r="H102" s="125" t="s">
        <v>997</v>
      </c>
      <c r="I102" s="125" t="s">
        <v>990</v>
      </c>
      <c r="J102" s="80">
        <v>12764.64</v>
      </c>
      <c r="K102" s="80">
        <v>18425.15</v>
      </c>
      <c r="L102" s="129" t="s">
        <v>998</v>
      </c>
    </row>
    <row r="103" s="119" customFormat="1" ht="33" customHeight="1" spans="1:12">
      <c r="A103" s="80">
        <v>99</v>
      </c>
      <c r="B103" s="44" t="s">
        <v>903</v>
      </c>
      <c r="C103" s="123" t="s">
        <v>904</v>
      </c>
      <c r="D103" s="127" t="s">
        <v>902</v>
      </c>
      <c r="E103" s="80">
        <v>1</v>
      </c>
      <c r="F103" s="80">
        <v>4.85</v>
      </c>
      <c r="G103" s="80" t="s">
        <v>989</v>
      </c>
      <c r="H103" s="125" t="s">
        <v>990</v>
      </c>
      <c r="I103" s="125" t="s">
        <v>990</v>
      </c>
      <c r="J103" s="80">
        <v>1629.6</v>
      </c>
      <c r="K103" s="80">
        <v>1891.5</v>
      </c>
      <c r="L103" s="129" t="s">
        <v>998</v>
      </c>
    </row>
    <row r="104" s="119" customFormat="1" ht="33" customHeight="1" spans="1:12">
      <c r="A104" s="80">
        <v>100</v>
      </c>
      <c r="B104" s="44" t="s">
        <v>910</v>
      </c>
      <c r="C104" s="123" t="s">
        <v>911</v>
      </c>
      <c r="D104" s="127" t="s">
        <v>826</v>
      </c>
      <c r="E104" s="80">
        <v>1</v>
      </c>
      <c r="F104" s="80">
        <v>0.18</v>
      </c>
      <c r="G104" s="80" t="s">
        <v>990</v>
      </c>
      <c r="H104" s="125" t="s">
        <v>993</v>
      </c>
      <c r="I104" s="125" t="s">
        <v>995</v>
      </c>
      <c r="J104" s="80">
        <v>107.54</v>
      </c>
      <c r="K104" s="80">
        <v>367.03</v>
      </c>
      <c r="L104" s="129" t="s">
        <v>998</v>
      </c>
    </row>
    <row r="105" s="119" customFormat="1" ht="66.75" customHeight="1" spans="1:12">
      <c r="A105" s="80">
        <v>101</v>
      </c>
      <c r="B105" s="44" t="s">
        <v>488</v>
      </c>
      <c r="C105" s="123" t="s">
        <v>489</v>
      </c>
      <c r="D105" s="130" t="s">
        <v>487</v>
      </c>
      <c r="E105" s="80">
        <v>1</v>
      </c>
      <c r="F105" s="80">
        <v>4</v>
      </c>
      <c r="G105" s="80" t="s">
        <v>992</v>
      </c>
      <c r="H105" s="125" t="s">
        <v>990</v>
      </c>
      <c r="I105" s="125" t="s">
        <v>993</v>
      </c>
      <c r="J105" s="80">
        <v>2135.2</v>
      </c>
      <c r="K105" s="80">
        <v>3216</v>
      </c>
      <c r="L105" s="129" t="s">
        <v>991</v>
      </c>
    </row>
    <row r="106" s="119" customFormat="1" ht="48" customHeight="1" spans="1:12">
      <c r="A106" s="80">
        <v>102</v>
      </c>
      <c r="B106" s="44" t="s">
        <v>493</v>
      </c>
      <c r="C106" s="123" t="s">
        <v>494</v>
      </c>
      <c r="D106" s="124" t="s">
        <v>487</v>
      </c>
      <c r="E106" s="80">
        <v>1</v>
      </c>
      <c r="F106" s="80">
        <v>2.33</v>
      </c>
      <c r="G106" s="80" t="s">
        <v>992</v>
      </c>
      <c r="H106" s="125" t="s">
        <v>990</v>
      </c>
      <c r="I106" s="125" t="s">
        <v>993</v>
      </c>
      <c r="J106" s="80">
        <v>1166.864</v>
      </c>
      <c r="K106" s="80">
        <v>1873.32</v>
      </c>
      <c r="L106" s="129" t="s">
        <v>991</v>
      </c>
    </row>
    <row r="107" s="119" customFormat="1" ht="33" customHeight="1" spans="1:12">
      <c r="A107" s="80">
        <v>103</v>
      </c>
      <c r="B107" s="44" t="s">
        <v>500</v>
      </c>
      <c r="C107" s="123" t="s">
        <v>501</v>
      </c>
      <c r="D107" s="130" t="s">
        <v>499</v>
      </c>
      <c r="E107" s="80">
        <v>1</v>
      </c>
      <c r="F107" s="80">
        <v>0.19</v>
      </c>
      <c r="G107" s="80" t="s">
        <v>990</v>
      </c>
      <c r="H107" s="125" t="s">
        <v>993</v>
      </c>
      <c r="I107" s="125" t="s">
        <v>995</v>
      </c>
      <c r="J107" s="80">
        <v>105.893</v>
      </c>
      <c r="K107" s="80">
        <v>327.75</v>
      </c>
      <c r="L107" s="129" t="s">
        <v>991</v>
      </c>
    </row>
    <row r="108" s="119" customFormat="1" ht="33" customHeight="1" spans="1:12">
      <c r="A108" s="80">
        <v>104</v>
      </c>
      <c r="B108" s="44" t="s">
        <v>506</v>
      </c>
      <c r="C108" s="123" t="s">
        <v>507</v>
      </c>
      <c r="D108" s="130" t="s">
        <v>505</v>
      </c>
      <c r="E108" s="80">
        <v>1</v>
      </c>
      <c r="F108" s="80">
        <v>0.3</v>
      </c>
      <c r="G108" s="80" t="s">
        <v>990</v>
      </c>
      <c r="H108" s="125" t="s">
        <v>993</v>
      </c>
      <c r="I108" s="125" t="s">
        <v>995</v>
      </c>
      <c r="J108" s="80">
        <v>123.9</v>
      </c>
      <c r="K108" s="80">
        <v>250</v>
      </c>
      <c r="L108" s="129" t="s">
        <v>991</v>
      </c>
    </row>
    <row r="109" s="119" customFormat="1" ht="33" customHeight="1" spans="1:12">
      <c r="A109" s="80">
        <v>105</v>
      </c>
      <c r="B109" s="44" t="s">
        <v>513</v>
      </c>
      <c r="C109" s="123" t="s">
        <v>514</v>
      </c>
      <c r="D109" s="130" t="s">
        <v>512</v>
      </c>
      <c r="E109" s="131">
        <v>3</v>
      </c>
      <c r="F109" s="80">
        <v>19.52</v>
      </c>
      <c r="G109" s="80" t="s">
        <v>996</v>
      </c>
      <c r="H109" s="125" t="s">
        <v>997</v>
      </c>
      <c r="I109" s="125" t="s">
        <v>990</v>
      </c>
      <c r="J109" s="80">
        <v>7964.16</v>
      </c>
      <c r="K109" s="80">
        <v>8562</v>
      </c>
      <c r="L109" s="129" t="s">
        <v>991</v>
      </c>
    </row>
    <row r="110" s="119" customFormat="1" ht="27" spans="1:12">
      <c r="A110" s="80">
        <v>106</v>
      </c>
      <c r="B110" s="44" t="s">
        <v>914</v>
      </c>
      <c r="C110" s="130" t="s">
        <v>915</v>
      </c>
      <c r="D110" s="80" t="s">
        <v>68</v>
      </c>
      <c r="E110" s="80">
        <v>1</v>
      </c>
      <c r="F110" s="80">
        <v>16.07</v>
      </c>
      <c r="G110" s="125" t="s">
        <v>989</v>
      </c>
      <c r="H110" s="125" t="s">
        <v>990</v>
      </c>
      <c r="I110" s="80" t="s">
        <v>990</v>
      </c>
      <c r="J110" s="80">
        <v>8236.7075</v>
      </c>
      <c r="K110" s="129">
        <v>15388.02</v>
      </c>
      <c r="L110" s="80" t="s">
        <v>991</v>
      </c>
    </row>
    <row r="111" s="119" customFormat="1" ht="38" customHeight="1" spans="1:12">
      <c r="A111" s="80">
        <v>107</v>
      </c>
      <c r="B111" s="44" t="s">
        <v>917</v>
      </c>
      <c r="C111" s="130" t="s">
        <v>918</v>
      </c>
      <c r="D111" s="80" t="s">
        <v>74</v>
      </c>
      <c r="E111" s="80">
        <v>2</v>
      </c>
      <c r="F111" s="80">
        <v>16.74</v>
      </c>
      <c r="G111" s="125" t="s">
        <v>989</v>
      </c>
      <c r="H111" s="125" t="s">
        <v>990</v>
      </c>
      <c r="I111" s="80" t="s">
        <v>990</v>
      </c>
      <c r="J111" s="80">
        <v>8213.4</v>
      </c>
      <c r="K111" s="129">
        <v>13708.8</v>
      </c>
      <c r="L111" s="80" t="s">
        <v>991</v>
      </c>
    </row>
    <row r="112" s="119" customFormat="1" ht="38" customHeight="1" spans="1:12">
      <c r="A112" s="80">
        <v>108</v>
      </c>
      <c r="B112" s="44" t="s">
        <v>920</v>
      </c>
      <c r="C112" s="130" t="s">
        <v>921</v>
      </c>
      <c r="D112" s="80" t="s">
        <v>77</v>
      </c>
      <c r="E112" s="80">
        <v>1</v>
      </c>
      <c r="F112" s="80">
        <v>7.47</v>
      </c>
      <c r="G112" s="125" t="s">
        <v>989</v>
      </c>
      <c r="H112" s="125" t="s">
        <v>990</v>
      </c>
      <c r="I112" s="80" t="s">
        <v>990</v>
      </c>
      <c r="J112" s="80">
        <v>3681.86</v>
      </c>
      <c r="K112" s="129">
        <v>7260.84</v>
      </c>
      <c r="L112" s="80" t="s">
        <v>991</v>
      </c>
    </row>
    <row r="113" s="119" customFormat="1" ht="38" customHeight="1" spans="1:12">
      <c r="A113" s="80">
        <v>109</v>
      </c>
      <c r="B113" s="44" t="s">
        <v>926</v>
      </c>
      <c r="C113" s="130" t="s">
        <v>927</v>
      </c>
      <c r="D113" s="80" t="s">
        <v>925</v>
      </c>
      <c r="E113" s="80">
        <v>1</v>
      </c>
      <c r="F113" s="80">
        <v>1.344</v>
      </c>
      <c r="G113" s="125" t="s">
        <v>992</v>
      </c>
      <c r="H113" s="125" t="s">
        <v>990</v>
      </c>
      <c r="I113" s="80" t="s">
        <v>993</v>
      </c>
      <c r="J113" s="80">
        <v>669.312</v>
      </c>
      <c r="K113" s="129">
        <v>0</v>
      </c>
      <c r="L113" s="80" t="s">
        <v>999</v>
      </c>
    </row>
    <row r="114" s="119" customFormat="1" ht="38" customHeight="1" spans="1:12">
      <c r="A114" s="80">
        <v>110</v>
      </c>
      <c r="B114" s="44" t="s">
        <v>931</v>
      </c>
      <c r="C114" s="130" t="s">
        <v>932</v>
      </c>
      <c r="D114" s="80" t="s">
        <v>205</v>
      </c>
      <c r="E114" s="80">
        <v>1</v>
      </c>
      <c r="F114" s="80">
        <v>3.33</v>
      </c>
      <c r="G114" s="125" t="s">
        <v>992</v>
      </c>
      <c r="H114" s="125" t="s">
        <v>990</v>
      </c>
      <c r="I114" s="80" t="s">
        <v>993</v>
      </c>
      <c r="J114" s="80">
        <v>1660</v>
      </c>
      <c r="K114" s="129">
        <v>0</v>
      </c>
      <c r="L114" s="80" t="s">
        <v>999</v>
      </c>
    </row>
    <row r="115" s="119" customFormat="1" ht="38" customHeight="1" spans="1:12">
      <c r="A115" s="80">
        <v>111</v>
      </c>
      <c r="B115" s="44" t="s">
        <v>936</v>
      </c>
      <c r="C115" s="130" t="s">
        <v>937</v>
      </c>
      <c r="D115" s="80" t="s">
        <v>321</v>
      </c>
      <c r="E115" s="80">
        <v>1</v>
      </c>
      <c r="F115" s="80">
        <v>0.18</v>
      </c>
      <c r="G115" s="125" t="s">
        <v>990</v>
      </c>
      <c r="H115" s="125" t="s">
        <v>993</v>
      </c>
      <c r="I115" s="80" t="s">
        <v>995</v>
      </c>
      <c r="J115" s="80">
        <v>88.312</v>
      </c>
      <c r="K115" s="129">
        <v>0</v>
      </c>
      <c r="L115" s="80" t="s">
        <v>999</v>
      </c>
    </row>
    <row r="116" s="119" customFormat="1" ht="38" customHeight="1" spans="1:12">
      <c r="A116" s="80">
        <v>112</v>
      </c>
      <c r="B116" s="44" t="s">
        <v>942</v>
      </c>
      <c r="C116" s="130" t="s">
        <v>943</v>
      </c>
      <c r="D116" s="80" t="s">
        <v>171</v>
      </c>
      <c r="E116" s="80">
        <v>1</v>
      </c>
      <c r="F116" s="80">
        <v>2.33</v>
      </c>
      <c r="G116" s="125" t="s">
        <v>992</v>
      </c>
      <c r="H116" s="125" t="s">
        <v>990</v>
      </c>
      <c r="I116" s="80" t="s">
        <v>993</v>
      </c>
      <c r="J116" s="80">
        <v>789.87</v>
      </c>
      <c r="K116" s="129">
        <v>838.8</v>
      </c>
      <c r="L116" s="80" t="s">
        <v>991</v>
      </c>
    </row>
    <row r="117" s="119" customFormat="1" ht="21" customHeight="1" spans="1:12">
      <c r="A117" s="80" t="s">
        <v>8</v>
      </c>
      <c r="B117" s="44"/>
      <c r="C117" s="130"/>
      <c r="D117" s="80"/>
      <c r="E117" s="80">
        <v>134</v>
      </c>
      <c r="F117" s="80">
        <v>588.72</v>
      </c>
      <c r="G117" s="125"/>
      <c r="H117" s="125"/>
      <c r="I117" s="80"/>
      <c r="J117" s="80">
        <v>327762.4299</v>
      </c>
      <c r="K117" s="129">
        <v>664797.67</v>
      </c>
      <c r="L117" s="80"/>
    </row>
    <row r="118" spans="1:12">
      <c r="A118" s="23" t="s">
        <v>944</v>
      </c>
      <c r="D118" s="132"/>
      <c r="E118" s="23"/>
      <c r="F118" s="120"/>
      <c r="J118" s="23"/>
      <c r="L118" s="121"/>
    </row>
    <row r="119" ht="17" customHeight="1" spans="1:13">
      <c r="A119" s="133" t="s">
        <v>1000</v>
      </c>
      <c r="B119" s="133"/>
      <c r="C119" s="133"/>
      <c r="D119" s="132"/>
      <c r="E119" s="133"/>
      <c r="F119" s="133"/>
      <c r="G119" s="133"/>
      <c r="H119" s="133"/>
      <c r="I119" s="133"/>
      <c r="J119" s="133"/>
      <c r="K119" s="133"/>
      <c r="L119" s="133"/>
      <c r="M119" s="133"/>
    </row>
    <row r="120" ht="17" customHeight="1" spans="1:13">
      <c r="A120" s="134" t="s">
        <v>1001</v>
      </c>
      <c r="B120" s="134"/>
      <c r="C120" s="134"/>
      <c r="D120" s="132"/>
      <c r="E120" s="134"/>
      <c r="F120" s="134"/>
      <c r="G120" s="134"/>
      <c r="H120" s="134"/>
      <c r="I120" s="134"/>
      <c r="J120" s="134"/>
      <c r="K120" s="134"/>
      <c r="L120" s="134"/>
      <c r="M120" s="134"/>
    </row>
    <row r="121" ht="20" customHeight="1" spans="1:13">
      <c r="A121" s="134" t="s">
        <v>1002</v>
      </c>
      <c r="B121" s="134"/>
      <c r="C121" s="134"/>
      <c r="D121" s="135"/>
      <c r="E121" s="134"/>
      <c r="F121" s="134"/>
      <c r="G121" s="134"/>
      <c r="H121" s="134"/>
      <c r="I121" s="134"/>
      <c r="J121" s="134"/>
      <c r="K121" s="134"/>
      <c r="L121" s="134"/>
      <c r="M121" s="134"/>
    </row>
    <row r="122" ht="30" customHeight="1" spans="1:13">
      <c r="A122" s="136" t="s">
        <v>1003</v>
      </c>
      <c r="B122" s="136"/>
      <c r="C122" s="136"/>
      <c r="D122" s="136"/>
      <c r="E122" s="136"/>
      <c r="F122" s="136"/>
      <c r="G122" s="136"/>
      <c r="H122" s="136"/>
      <c r="I122" s="136"/>
      <c r="J122" s="136"/>
      <c r="K122" s="136"/>
      <c r="L122" s="136"/>
      <c r="M122" s="136"/>
    </row>
  </sheetData>
  <mergeCells count="8">
    <mergeCell ref="A1:L1"/>
    <mergeCell ref="K2:L2"/>
    <mergeCell ref="B3:F3"/>
    <mergeCell ref="G3:I3"/>
    <mergeCell ref="J3:K3"/>
    <mergeCell ref="A122:M122"/>
    <mergeCell ref="A3:A4"/>
    <mergeCell ref="L3:L4"/>
  </mergeCells>
  <conditionalFormatting sqref="B56">
    <cfRule type="duplicateValues" dxfId="0" priority="14"/>
  </conditionalFormatting>
  <conditionalFormatting sqref="B60">
    <cfRule type="duplicateValues" dxfId="0" priority="17"/>
  </conditionalFormatting>
  <conditionalFormatting sqref="B68">
    <cfRule type="duplicateValues" dxfId="0" priority="13"/>
  </conditionalFormatting>
  <conditionalFormatting sqref="B85">
    <cfRule type="duplicateValues" dxfId="0" priority="16"/>
  </conditionalFormatting>
  <conditionalFormatting sqref="B106">
    <cfRule type="duplicateValues" dxfId="0" priority="11"/>
  </conditionalFormatting>
  <conditionalFormatting sqref="B110">
    <cfRule type="duplicateValues" dxfId="0" priority="8"/>
  </conditionalFormatting>
  <conditionalFormatting sqref="B111">
    <cfRule type="duplicateValues" dxfId="0" priority="7"/>
  </conditionalFormatting>
  <conditionalFormatting sqref="B112">
    <cfRule type="duplicateValues" dxfId="0" priority="6"/>
  </conditionalFormatting>
  <conditionalFormatting sqref="B113">
    <cfRule type="duplicateValues" dxfId="0" priority="5"/>
  </conditionalFormatting>
  <conditionalFormatting sqref="B114">
    <cfRule type="duplicateValues" dxfId="0" priority="4"/>
  </conditionalFormatting>
  <conditionalFormatting sqref="B115">
    <cfRule type="duplicateValues" dxfId="0" priority="3"/>
  </conditionalFormatting>
  <conditionalFormatting sqref="B116">
    <cfRule type="duplicateValues" dxfId="0" priority="2"/>
  </conditionalFormatting>
  <conditionalFormatting sqref="B117">
    <cfRule type="duplicateValues" dxfId="0" priority="1"/>
  </conditionalFormatting>
  <conditionalFormatting sqref="B5:B109">
    <cfRule type="duplicateValues" dxfId="0" priority="15"/>
  </conditionalFormatting>
  <conditionalFormatting sqref="B28:B55 B57:B59 B69:B84 B67 B61:B64 B86:B101">
    <cfRule type="duplicateValues" dxfId="0" priority="18"/>
  </conditionalFormatting>
  <pageMargins left="0.748031496062992" right="0.748031496062992" top="0.984251968503937" bottom="0.984251968503937" header="0.511811023622047" footer="0.511811023622047"/>
  <pageSetup paperSize="9" orientation="landscape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18</vt:i4>
      </vt:variant>
    </vt:vector>
  </HeadingPairs>
  <TitlesOfParts>
    <vt:vector size="18" baseType="lpstr">
      <vt:lpstr>表6.1</vt:lpstr>
      <vt:lpstr>表6.2</vt:lpstr>
      <vt:lpstr>表6.3</vt:lpstr>
      <vt:lpstr>表6.4</vt:lpstr>
      <vt:lpstr>表6.5</vt:lpstr>
      <vt:lpstr>表6.6</vt:lpstr>
      <vt:lpstr>表6.7</vt:lpstr>
      <vt:lpstr>表6.8</vt:lpstr>
      <vt:lpstr>表6.9</vt:lpstr>
      <vt:lpstr>表6.10</vt:lpstr>
      <vt:lpstr>表6.11（无）</vt:lpstr>
      <vt:lpstr>表6.12</vt:lpstr>
      <vt:lpstr>表6.13</vt:lpstr>
      <vt:lpstr>表7.1</vt:lpstr>
      <vt:lpstr>表7.2</vt:lpstr>
      <vt:lpstr>表7.3</vt:lpstr>
      <vt:lpstr>表7.4</vt:lpstr>
      <vt:lpstr>表7.5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2021-03-09T03:27:00Z</dcterms:created>
  <cp:lastPrinted>2021-04-25T08:03:00Z</cp:lastPrinted>
  <dcterms:modified xsi:type="dcterms:W3CDTF">2021-08-31T08:58:38Z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BEDCF3FF59184C3B914C6B5C73E28D3B</vt:lpwstr>
  </property>
</Properties>
</file>